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chou\Desktop\作業用\HP更新\20180927_病院指標\ファイル\"/>
    </mc:Choice>
  </mc:AlternateContent>
  <bookViews>
    <workbookView xWindow="0" yWindow="0" windowWidth="21600" windowHeight="9750"/>
  </bookViews>
  <sheets>
    <sheet name="6_手術TOP5" sheetId="1" r:id="rId1"/>
  </sheets>
  <definedNames>
    <definedName name="_xlnm.Print_Area" localSheetId="0">'6_手術TOP5'!$M:$AC</definedName>
    <definedName name="_xlnm.Print_Titles" localSheetId="0">'6_手術TOP5'!$1:$2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06" i="1" l="1"/>
  <c r="AA206" i="1"/>
  <c r="Z206" i="1"/>
  <c r="Y206" i="1"/>
  <c r="S206" i="1"/>
  <c r="I206" i="1" s="1"/>
  <c r="J206" i="1"/>
  <c r="G206" i="1"/>
  <c r="F206" i="1"/>
  <c r="E206" i="1"/>
  <c r="D206" i="1"/>
  <c r="C206" i="1"/>
  <c r="B206" i="1"/>
  <c r="AB205" i="1"/>
  <c r="AA205" i="1"/>
  <c r="Z205" i="1"/>
  <c r="Y205" i="1"/>
  <c r="S205" i="1"/>
  <c r="I205" i="1" s="1"/>
  <c r="H205" i="1"/>
  <c r="G205" i="1"/>
  <c r="E205" i="1"/>
  <c r="D205" i="1"/>
  <c r="C205" i="1"/>
  <c r="B205" i="1"/>
  <c r="AB204" i="1"/>
  <c r="AA204" i="1"/>
  <c r="Z204" i="1"/>
  <c r="Y204" i="1"/>
  <c r="S204" i="1"/>
  <c r="H204" i="1" s="1"/>
  <c r="J204" i="1"/>
  <c r="I204" i="1"/>
  <c r="G204" i="1"/>
  <c r="F204" i="1"/>
  <c r="E204" i="1"/>
  <c r="D204" i="1"/>
  <c r="C204" i="1"/>
  <c r="B204" i="1"/>
  <c r="AB203" i="1"/>
  <c r="AA203" i="1"/>
  <c r="Z203" i="1"/>
  <c r="Y203" i="1"/>
  <c r="S203" i="1"/>
  <c r="I203" i="1" s="1"/>
  <c r="G203" i="1"/>
  <c r="E203" i="1"/>
  <c r="D203" i="1"/>
  <c r="C203" i="1"/>
  <c r="B203" i="1"/>
  <c r="AB202" i="1"/>
  <c r="AA202" i="1"/>
  <c r="Z202" i="1"/>
  <c r="Y202" i="1"/>
  <c r="S202" i="1"/>
  <c r="J202" i="1" s="1"/>
  <c r="I202" i="1"/>
  <c r="G202" i="1"/>
  <c r="F202" i="1"/>
  <c r="E202" i="1"/>
  <c r="D202" i="1"/>
  <c r="C202" i="1"/>
  <c r="B202" i="1"/>
  <c r="AB201" i="1"/>
  <c r="AA201" i="1"/>
  <c r="Z201" i="1"/>
  <c r="Y201" i="1"/>
  <c r="S201" i="1"/>
  <c r="I201" i="1" s="1"/>
  <c r="G201" i="1"/>
  <c r="E201" i="1"/>
  <c r="D201" i="1"/>
  <c r="C201" i="1"/>
  <c r="B201" i="1"/>
  <c r="AB200" i="1"/>
  <c r="AA200" i="1"/>
  <c r="Z200" i="1"/>
  <c r="Y200" i="1"/>
  <c r="S200" i="1"/>
  <c r="J200" i="1" s="1"/>
  <c r="G200" i="1"/>
  <c r="E200" i="1"/>
  <c r="D200" i="1"/>
  <c r="C200" i="1"/>
  <c r="B200" i="1"/>
  <c r="AB199" i="1"/>
  <c r="AA199" i="1"/>
  <c r="Z199" i="1"/>
  <c r="Y199" i="1"/>
  <c r="S199" i="1"/>
  <c r="I199" i="1" s="1"/>
  <c r="G199" i="1"/>
  <c r="E199" i="1"/>
  <c r="D199" i="1"/>
  <c r="C199" i="1"/>
  <c r="B199" i="1"/>
  <c r="AB198" i="1"/>
  <c r="AA198" i="1"/>
  <c r="Z198" i="1"/>
  <c r="Y198" i="1"/>
  <c r="S198" i="1"/>
  <c r="J198" i="1" s="1"/>
  <c r="I198" i="1"/>
  <c r="G198" i="1"/>
  <c r="E198" i="1"/>
  <c r="D198" i="1"/>
  <c r="C198" i="1"/>
  <c r="B198" i="1"/>
  <c r="K195" i="1"/>
  <c r="H195" i="1"/>
  <c r="E195" i="1"/>
  <c r="B195" i="1"/>
  <c r="AB186" i="1"/>
  <c r="AA186" i="1"/>
  <c r="Z186" i="1"/>
  <c r="Y186" i="1"/>
  <c r="S186" i="1"/>
  <c r="I186" i="1" s="1"/>
  <c r="G186" i="1"/>
  <c r="E186" i="1"/>
  <c r="D186" i="1"/>
  <c r="C186" i="1"/>
  <c r="B186" i="1"/>
  <c r="AB185" i="1"/>
  <c r="AA185" i="1"/>
  <c r="Z185" i="1"/>
  <c r="Y185" i="1"/>
  <c r="S185" i="1"/>
  <c r="J185" i="1" s="1"/>
  <c r="I185" i="1"/>
  <c r="G185" i="1"/>
  <c r="E185" i="1"/>
  <c r="D185" i="1"/>
  <c r="C185" i="1"/>
  <c r="B185" i="1"/>
  <c r="AB184" i="1"/>
  <c r="AA184" i="1"/>
  <c r="Z184" i="1"/>
  <c r="Y184" i="1"/>
  <c r="S184" i="1"/>
  <c r="I184" i="1" s="1"/>
  <c r="G184" i="1"/>
  <c r="E184" i="1"/>
  <c r="D184" i="1"/>
  <c r="C184" i="1"/>
  <c r="B184" i="1"/>
  <c r="AB183" i="1"/>
  <c r="AA183" i="1"/>
  <c r="Z183" i="1"/>
  <c r="Y183" i="1"/>
  <c r="S183" i="1"/>
  <c r="J183" i="1" s="1"/>
  <c r="I183" i="1"/>
  <c r="G183" i="1"/>
  <c r="E183" i="1"/>
  <c r="D183" i="1"/>
  <c r="C183" i="1"/>
  <c r="B183" i="1"/>
  <c r="AB182" i="1"/>
  <c r="AA182" i="1"/>
  <c r="Z182" i="1"/>
  <c r="Y182" i="1"/>
  <c r="S182" i="1"/>
  <c r="I182" i="1" s="1"/>
  <c r="G182" i="1"/>
  <c r="E182" i="1"/>
  <c r="D182" i="1"/>
  <c r="C182" i="1"/>
  <c r="B182" i="1"/>
  <c r="AB181" i="1"/>
  <c r="AA181" i="1"/>
  <c r="Z181" i="1"/>
  <c r="Y181" i="1"/>
  <c r="S181" i="1"/>
  <c r="J181" i="1" s="1"/>
  <c r="I181" i="1"/>
  <c r="G181" i="1"/>
  <c r="E181" i="1"/>
  <c r="D181" i="1"/>
  <c r="C181" i="1"/>
  <c r="B181" i="1"/>
  <c r="AB180" i="1"/>
  <c r="AA180" i="1"/>
  <c r="Z180" i="1"/>
  <c r="Y180" i="1"/>
  <c r="S180" i="1"/>
  <c r="I180" i="1" s="1"/>
  <c r="G180" i="1"/>
  <c r="E180" i="1"/>
  <c r="D180" i="1"/>
  <c r="C180" i="1"/>
  <c r="B180" i="1"/>
  <c r="AB179" i="1"/>
  <c r="AA179" i="1"/>
  <c r="Z179" i="1"/>
  <c r="Y179" i="1"/>
  <c r="S179" i="1"/>
  <c r="J179" i="1" s="1"/>
  <c r="I179" i="1"/>
  <c r="G179" i="1"/>
  <c r="E179" i="1"/>
  <c r="D179" i="1"/>
  <c r="C179" i="1"/>
  <c r="B179" i="1"/>
  <c r="AB178" i="1"/>
  <c r="AA178" i="1"/>
  <c r="Z178" i="1"/>
  <c r="Y178" i="1"/>
  <c r="S178" i="1"/>
  <c r="I178" i="1" s="1"/>
  <c r="G178" i="1"/>
  <c r="E178" i="1"/>
  <c r="D178" i="1"/>
  <c r="C178" i="1"/>
  <c r="B178" i="1"/>
  <c r="AB177" i="1"/>
  <c r="AA177" i="1"/>
  <c r="Z177" i="1"/>
  <c r="Y177" i="1"/>
  <c r="S177" i="1"/>
  <c r="J177" i="1" s="1"/>
  <c r="I177" i="1"/>
  <c r="G177" i="1"/>
  <c r="E177" i="1"/>
  <c r="D177" i="1"/>
  <c r="C177" i="1"/>
  <c r="B177" i="1"/>
  <c r="K174" i="1"/>
  <c r="H174" i="1"/>
  <c r="E174" i="1"/>
  <c r="B174" i="1"/>
  <c r="AB165" i="1"/>
  <c r="AA165" i="1"/>
  <c r="Z165" i="1"/>
  <c r="Y165" i="1"/>
  <c r="S165" i="1"/>
  <c r="I165" i="1" s="1"/>
  <c r="G165" i="1"/>
  <c r="E165" i="1"/>
  <c r="D165" i="1"/>
  <c r="C165" i="1"/>
  <c r="B165" i="1"/>
  <c r="AB164" i="1"/>
  <c r="AA164" i="1"/>
  <c r="Z164" i="1"/>
  <c r="Y164" i="1"/>
  <c r="S164" i="1"/>
  <c r="J164" i="1" s="1"/>
  <c r="I164" i="1"/>
  <c r="G164" i="1"/>
  <c r="E164" i="1"/>
  <c r="D164" i="1"/>
  <c r="C164" i="1"/>
  <c r="B164" i="1"/>
  <c r="AB163" i="1"/>
  <c r="AA163" i="1"/>
  <c r="Z163" i="1"/>
  <c r="Y163" i="1"/>
  <c r="S163" i="1"/>
  <c r="I163" i="1" s="1"/>
  <c r="G163" i="1"/>
  <c r="E163" i="1"/>
  <c r="D163" i="1"/>
  <c r="C163" i="1"/>
  <c r="B163" i="1"/>
  <c r="AB162" i="1"/>
  <c r="AA162" i="1"/>
  <c r="Z162" i="1"/>
  <c r="Y162" i="1"/>
  <c r="S162" i="1"/>
  <c r="J162" i="1" s="1"/>
  <c r="I162" i="1"/>
  <c r="G162" i="1"/>
  <c r="E162" i="1"/>
  <c r="D162" i="1"/>
  <c r="C162" i="1"/>
  <c r="B162" i="1"/>
  <c r="AB161" i="1"/>
  <c r="AA161" i="1"/>
  <c r="Z161" i="1"/>
  <c r="Y161" i="1"/>
  <c r="S161" i="1"/>
  <c r="I161" i="1" s="1"/>
  <c r="G161" i="1"/>
  <c r="E161" i="1"/>
  <c r="D161" i="1"/>
  <c r="C161" i="1"/>
  <c r="B161" i="1"/>
  <c r="AB160" i="1"/>
  <c r="AA160" i="1"/>
  <c r="Z160" i="1"/>
  <c r="Y160" i="1"/>
  <c r="S160" i="1"/>
  <c r="J160" i="1" s="1"/>
  <c r="I160" i="1"/>
  <c r="G160" i="1"/>
  <c r="E160" i="1"/>
  <c r="D160" i="1"/>
  <c r="C160" i="1"/>
  <c r="B160" i="1"/>
  <c r="K157" i="1"/>
  <c r="H157" i="1"/>
  <c r="E157" i="1"/>
  <c r="B157" i="1"/>
  <c r="AB148" i="1"/>
  <c r="AA148" i="1"/>
  <c r="Z148" i="1"/>
  <c r="Y148" i="1"/>
  <c r="S148" i="1"/>
  <c r="I148" i="1" s="1"/>
  <c r="G148" i="1"/>
  <c r="E148" i="1"/>
  <c r="D148" i="1"/>
  <c r="C148" i="1"/>
  <c r="B148" i="1"/>
  <c r="AB147" i="1"/>
  <c r="AA147" i="1"/>
  <c r="Z147" i="1"/>
  <c r="Y147" i="1"/>
  <c r="S147" i="1"/>
  <c r="J147" i="1" s="1"/>
  <c r="I147" i="1"/>
  <c r="G147" i="1"/>
  <c r="E147" i="1"/>
  <c r="D147" i="1"/>
  <c r="C147" i="1"/>
  <c r="B147" i="1"/>
  <c r="AB146" i="1"/>
  <c r="AA146" i="1"/>
  <c r="Z146" i="1"/>
  <c r="Y146" i="1"/>
  <c r="S146" i="1"/>
  <c r="I146" i="1" s="1"/>
  <c r="G146" i="1"/>
  <c r="E146" i="1"/>
  <c r="D146" i="1"/>
  <c r="C146" i="1"/>
  <c r="B146" i="1"/>
  <c r="AB145" i="1"/>
  <c r="AA145" i="1"/>
  <c r="Z145" i="1"/>
  <c r="Y145" i="1"/>
  <c r="S145" i="1"/>
  <c r="J145" i="1" s="1"/>
  <c r="I145" i="1"/>
  <c r="G145" i="1"/>
  <c r="E145" i="1"/>
  <c r="D145" i="1"/>
  <c r="C145" i="1"/>
  <c r="B145" i="1"/>
  <c r="AB144" i="1"/>
  <c r="AA144" i="1"/>
  <c r="Z144" i="1"/>
  <c r="Y144" i="1"/>
  <c r="S144" i="1"/>
  <c r="I144" i="1" s="1"/>
  <c r="G144" i="1"/>
  <c r="E144" i="1"/>
  <c r="D144" i="1"/>
  <c r="C144" i="1"/>
  <c r="B144" i="1"/>
  <c r="AB143" i="1"/>
  <c r="AA143" i="1"/>
  <c r="Z143" i="1"/>
  <c r="Y143" i="1"/>
  <c r="S143" i="1"/>
  <c r="J143" i="1" s="1"/>
  <c r="I143" i="1"/>
  <c r="G143" i="1"/>
  <c r="E143" i="1"/>
  <c r="D143" i="1"/>
  <c r="C143" i="1"/>
  <c r="B143" i="1"/>
  <c r="AB142" i="1"/>
  <c r="AA142" i="1"/>
  <c r="Z142" i="1"/>
  <c r="Y142" i="1"/>
  <c r="S142" i="1"/>
  <c r="I142" i="1" s="1"/>
  <c r="G142" i="1"/>
  <c r="E142" i="1"/>
  <c r="D142" i="1"/>
  <c r="C142" i="1"/>
  <c r="B142" i="1"/>
  <c r="AB141" i="1"/>
  <c r="AA141" i="1"/>
  <c r="Z141" i="1"/>
  <c r="Y141" i="1"/>
  <c r="S141" i="1"/>
  <c r="J141" i="1" s="1"/>
  <c r="I141" i="1"/>
  <c r="G141" i="1"/>
  <c r="E141" i="1"/>
  <c r="D141" i="1"/>
  <c r="C141" i="1"/>
  <c r="B141" i="1"/>
  <c r="AB140" i="1"/>
  <c r="AA140" i="1"/>
  <c r="Z140" i="1"/>
  <c r="Y140" i="1"/>
  <c r="S140" i="1"/>
  <c r="I140" i="1" s="1"/>
  <c r="G140" i="1"/>
  <c r="E140" i="1"/>
  <c r="D140" i="1"/>
  <c r="C140" i="1"/>
  <c r="B140" i="1"/>
  <c r="AB139" i="1"/>
  <c r="AA139" i="1"/>
  <c r="Z139" i="1"/>
  <c r="Y139" i="1"/>
  <c r="S139" i="1"/>
  <c r="J139" i="1" s="1"/>
  <c r="I139" i="1"/>
  <c r="G139" i="1"/>
  <c r="E139" i="1"/>
  <c r="D139" i="1"/>
  <c r="C139" i="1"/>
  <c r="B139" i="1"/>
  <c r="AB138" i="1"/>
  <c r="AA138" i="1"/>
  <c r="Z138" i="1"/>
  <c r="Y138" i="1"/>
  <c r="S138" i="1"/>
  <c r="I138" i="1" s="1"/>
  <c r="G138" i="1"/>
  <c r="E138" i="1"/>
  <c r="D138" i="1"/>
  <c r="C138" i="1"/>
  <c r="B138" i="1"/>
  <c r="K135" i="1"/>
  <c r="H135" i="1"/>
  <c r="E135" i="1"/>
  <c r="B135" i="1"/>
  <c r="AB126" i="1"/>
  <c r="AA126" i="1"/>
  <c r="Z126" i="1"/>
  <c r="Y126" i="1"/>
  <c r="S126" i="1"/>
  <c r="J126" i="1" s="1"/>
  <c r="I126" i="1"/>
  <c r="G126" i="1"/>
  <c r="E126" i="1"/>
  <c r="D126" i="1"/>
  <c r="C126" i="1"/>
  <c r="B126" i="1"/>
  <c r="AB125" i="1"/>
  <c r="AA125" i="1"/>
  <c r="Z125" i="1"/>
  <c r="Y125" i="1"/>
  <c r="S125" i="1"/>
  <c r="I125" i="1" s="1"/>
  <c r="G125" i="1"/>
  <c r="E125" i="1"/>
  <c r="D125" i="1"/>
  <c r="C125" i="1"/>
  <c r="B125" i="1"/>
  <c r="AB124" i="1"/>
  <c r="AA124" i="1"/>
  <c r="Z124" i="1"/>
  <c r="Y124" i="1"/>
  <c r="S124" i="1"/>
  <c r="J124" i="1" s="1"/>
  <c r="I124" i="1"/>
  <c r="G124" i="1"/>
  <c r="E124" i="1"/>
  <c r="D124" i="1"/>
  <c r="C124" i="1"/>
  <c r="B124" i="1"/>
  <c r="AB123" i="1"/>
  <c r="AA123" i="1"/>
  <c r="Z123" i="1"/>
  <c r="Y123" i="1"/>
  <c r="S123" i="1"/>
  <c r="I123" i="1" s="1"/>
  <c r="G123" i="1"/>
  <c r="E123" i="1"/>
  <c r="D123" i="1"/>
  <c r="C123" i="1"/>
  <c r="B123" i="1"/>
  <c r="AB122" i="1"/>
  <c r="AA122" i="1"/>
  <c r="Z122" i="1"/>
  <c r="Y122" i="1"/>
  <c r="S122" i="1"/>
  <c r="J122" i="1" s="1"/>
  <c r="I122" i="1"/>
  <c r="G122" i="1"/>
  <c r="E122" i="1"/>
  <c r="D122" i="1"/>
  <c r="C122" i="1"/>
  <c r="B122" i="1"/>
  <c r="AB121" i="1"/>
  <c r="AA121" i="1"/>
  <c r="Z121" i="1"/>
  <c r="Y121" i="1"/>
  <c r="S121" i="1"/>
  <c r="I121" i="1" s="1"/>
  <c r="G121" i="1"/>
  <c r="E121" i="1"/>
  <c r="D121" i="1"/>
  <c r="C121" i="1"/>
  <c r="B121" i="1"/>
  <c r="AB120" i="1"/>
  <c r="AA120" i="1"/>
  <c r="Z120" i="1"/>
  <c r="Y120" i="1"/>
  <c r="S120" i="1"/>
  <c r="J120" i="1" s="1"/>
  <c r="I120" i="1"/>
  <c r="G120" i="1"/>
  <c r="E120" i="1"/>
  <c r="D120" i="1"/>
  <c r="C120" i="1"/>
  <c r="B120" i="1"/>
  <c r="AB119" i="1"/>
  <c r="AA119" i="1"/>
  <c r="Z119" i="1"/>
  <c r="Y119" i="1"/>
  <c r="S119" i="1"/>
  <c r="I119" i="1" s="1"/>
  <c r="G119" i="1"/>
  <c r="E119" i="1"/>
  <c r="D119" i="1"/>
  <c r="C119" i="1"/>
  <c r="B119" i="1"/>
  <c r="AB118" i="1"/>
  <c r="AA118" i="1"/>
  <c r="Z118" i="1"/>
  <c r="Y118" i="1"/>
  <c r="S118" i="1"/>
  <c r="J118" i="1" s="1"/>
  <c r="I118" i="1"/>
  <c r="G118" i="1"/>
  <c r="E118" i="1"/>
  <c r="D118" i="1"/>
  <c r="C118" i="1"/>
  <c r="B118" i="1"/>
  <c r="AB117" i="1"/>
  <c r="AA117" i="1"/>
  <c r="Z117" i="1"/>
  <c r="Y117" i="1"/>
  <c r="S117" i="1"/>
  <c r="I117" i="1" s="1"/>
  <c r="G117" i="1"/>
  <c r="E117" i="1"/>
  <c r="D117" i="1"/>
  <c r="C117" i="1"/>
  <c r="B117" i="1"/>
  <c r="AB116" i="1"/>
  <c r="AA116" i="1"/>
  <c r="Z116" i="1"/>
  <c r="Y116" i="1"/>
  <c r="S116" i="1"/>
  <c r="J116" i="1" s="1"/>
  <c r="I116" i="1"/>
  <c r="G116" i="1"/>
  <c r="E116" i="1"/>
  <c r="D116" i="1"/>
  <c r="C116" i="1"/>
  <c r="B116" i="1"/>
  <c r="AB115" i="1"/>
  <c r="AA115" i="1"/>
  <c r="Z115" i="1"/>
  <c r="Y115" i="1"/>
  <c r="S115" i="1"/>
  <c r="E115" i="1"/>
  <c r="D115" i="1"/>
  <c r="C115" i="1"/>
  <c r="B115" i="1"/>
  <c r="AB114" i="1"/>
  <c r="AA114" i="1"/>
  <c r="Z114" i="1"/>
  <c r="Y114" i="1"/>
  <c r="S114" i="1"/>
  <c r="J114" i="1" s="1"/>
  <c r="I114" i="1"/>
  <c r="G114" i="1"/>
  <c r="E114" i="1"/>
  <c r="D114" i="1"/>
  <c r="C114" i="1"/>
  <c r="B114" i="1"/>
  <c r="AB113" i="1"/>
  <c r="AA113" i="1"/>
  <c r="Z113" i="1"/>
  <c r="Y113" i="1"/>
  <c r="S113" i="1"/>
  <c r="I113" i="1"/>
  <c r="G113" i="1"/>
  <c r="E113" i="1"/>
  <c r="D113" i="1"/>
  <c r="C113" i="1"/>
  <c r="B113" i="1"/>
  <c r="AB112" i="1"/>
  <c r="AA112" i="1"/>
  <c r="Z112" i="1"/>
  <c r="Y112" i="1"/>
  <c r="S112" i="1"/>
  <c r="I112" i="1" s="1"/>
  <c r="E112" i="1"/>
  <c r="D112" i="1"/>
  <c r="C112" i="1"/>
  <c r="B112" i="1"/>
  <c r="AB111" i="1"/>
  <c r="AA111" i="1"/>
  <c r="Z111" i="1"/>
  <c r="Y111" i="1"/>
  <c r="S111" i="1"/>
  <c r="G111" i="1" s="1"/>
  <c r="I111" i="1"/>
  <c r="E111" i="1"/>
  <c r="D111" i="1"/>
  <c r="C111" i="1"/>
  <c r="B111" i="1"/>
  <c r="K108" i="1"/>
  <c r="H108" i="1"/>
  <c r="E108" i="1"/>
  <c r="B108" i="1"/>
  <c r="AB99" i="1"/>
  <c r="AA99" i="1"/>
  <c r="Z99" i="1"/>
  <c r="Y99" i="1"/>
  <c r="S99" i="1"/>
  <c r="I99" i="1" s="1"/>
  <c r="G99" i="1"/>
  <c r="E99" i="1"/>
  <c r="D99" i="1"/>
  <c r="C99" i="1"/>
  <c r="B99" i="1"/>
  <c r="AB98" i="1"/>
  <c r="AA98" i="1"/>
  <c r="Z98" i="1"/>
  <c r="Y98" i="1"/>
  <c r="S98" i="1"/>
  <c r="I98" i="1"/>
  <c r="G98" i="1"/>
  <c r="E98" i="1"/>
  <c r="D98" i="1"/>
  <c r="C98" i="1"/>
  <c r="B98" i="1"/>
  <c r="AB97" i="1"/>
  <c r="AA97" i="1"/>
  <c r="Z97" i="1"/>
  <c r="Y97" i="1"/>
  <c r="S97" i="1"/>
  <c r="E97" i="1"/>
  <c r="D97" i="1"/>
  <c r="C97" i="1"/>
  <c r="B97" i="1"/>
  <c r="AB96" i="1"/>
  <c r="AA96" i="1"/>
  <c r="Z96" i="1"/>
  <c r="Y96" i="1"/>
  <c r="S96" i="1"/>
  <c r="G96" i="1" s="1"/>
  <c r="I96" i="1"/>
  <c r="E96" i="1"/>
  <c r="D96" i="1"/>
  <c r="C96" i="1"/>
  <c r="B96" i="1"/>
  <c r="AB95" i="1"/>
  <c r="AA95" i="1"/>
  <c r="Z95" i="1"/>
  <c r="Y95" i="1"/>
  <c r="S95" i="1"/>
  <c r="I95" i="1" s="1"/>
  <c r="G95" i="1"/>
  <c r="E95" i="1"/>
  <c r="D95" i="1"/>
  <c r="C95" i="1"/>
  <c r="B95" i="1"/>
  <c r="AB94" i="1"/>
  <c r="AA94" i="1"/>
  <c r="I94" i="1" s="1"/>
  <c r="Z94" i="1"/>
  <c r="Y94" i="1"/>
  <c r="G94" i="1" s="1"/>
  <c r="S94" i="1"/>
  <c r="J94" i="1"/>
  <c r="H94" i="1"/>
  <c r="F94" i="1"/>
  <c r="E94" i="1"/>
  <c r="D94" i="1"/>
  <c r="C94" i="1"/>
  <c r="B94" i="1"/>
  <c r="K91" i="1"/>
  <c r="H91" i="1"/>
  <c r="E91" i="1"/>
  <c r="B91" i="1"/>
  <c r="AB82" i="1"/>
  <c r="AA82" i="1"/>
  <c r="Z82" i="1"/>
  <c r="Y82" i="1"/>
  <c r="S82" i="1"/>
  <c r="I82" i="1" s="1"/>
  <c r="J82" i="1"/>
  <c r="H82" i="1"/>
  <c r="G82" i="1"/>
  <c r="F82" i="1"/>
  <c r="E82" i="1"/>
  <c r="D82" i="1"/>
  <c r="C82" i="1"/>
  <c r="B82" i="1"/>
  <c r="AB81" i="1"/>
  <c r="AA81" i="1"/>
  <c r="Z81" i="1"/>
  <c r="Y81" i="1"/>
  <c r="S81" i="1"/>
  <c r="J81" i="1"/>
  <c r="I81" i="1"/>
  <c r="H81" i="1"/>
  <c r="G81" i="1"/>
  <c r="F81" i="1"/>
  <c r="E81" i="1"/>
  <c r="D81" i="1"/>
  <c r="C81" i="1"/>
  <c r="B81" i="1"/>
  <c r="AB80" i="1"/>
  <c r="AA80" i="1"/>
  <c r="Z80" i="1"/>
  <c r="Y80" i="1"/>
  <c r="G80" i="1" s="1"/>
  <c r="S80" i="1"/>
  <c r="I80" i="1" s="1"/>
  <c r="J80" i="1"/>
  <c r="H80" i="1"/>
  <c r="F80" i="1"/>
  <c r="E80" i="1"/>
  <c r="D80" i="1"/>
  <c r="C80" i="1"/>
  <c r="B80" i="1"/>
  <c r="K77" i="1"/>
  <c r="H77" i="1"/>
  <c r="E77" i="1"/>
  <c r="B77" i="1"/>
  <c r="AB68" i="1"/>
  <c r="AA68" i="1"/>
  <c r="I68" i="1" s="1"/>
  <c r="Z68" i="1"/>
  <c r="Y68" i="1"/>
  <c r="G68" i="1" s="1"/>
  <c r="S68" i="1"/>
  <c r="J68" i="1"/>
  <c r="H68" i="1"/>
  <c r="F68" i="1"/>
  <c r="E68" i="1"/>
  <c r="D68" i="1"/>
  <c r="C68" i="1"/>
  <c r="B68" i="1"/>
  <c r="AB67" i="1"/>
  <c r="AA67" i="1"/>
  <c r="Z67" i="1"/>
  <c r="Y67" i="1"/>
  <c r="G67" i="1" s="1"/>
  <c r="S67" i="1"/>
  <c r="I67" i="1" s="1"/>
  <c r="J67" i="1"/>
  <c r="H67" i="1"/>
  <c r="F67" i="1"/>
  <c r="E67" i="1"/>
  <c r="D67" i="1"/>
  <c r="C67" i="1"/>
  <c r="B67" i="1"/>
  <c r="AB66" i="1"/>
  <c r="AA66" i="1"/>
  <c r="I66" i="1" s="1"/>
  <c r="Z66" i="1"/>
  <c r="Y66" i="1"/>
  <c r="G66" i="1" s="1"/>
  <c r="S66" i="1"/>
  <c r="J66" i="1"/>
  <c r="H66" i="1"/>
  <c r="F66" i="1"/>
  <c r="E66" i="1"/>
  <c r="D66" i="1"/>
  <c r="C66" i="1"/>
  <c r="B66" i="1"/>
  <c r="AB65" i="1"/>
  <c r="AA65" i="1"/>
  <c r="Z65" i="1"/>
  <c r="Y65" i="1"/>
  <c r="S65" i="1"/>
  <c r="H65" i="1" s="1"/>
  <c r="J65" i="1"/>
  <c r="G65" i="1"/>
  <c r="F65" i="1"/>
  <c r="E65" i="1"/>
  <c r="D65" i="1"/>
  <c r="C65" i="1"/>
  <c r="B65" i="1"/>
  <c r="AB64" i="1"/>
  <c r="AA64" i="1"/>
  <c r="I64" i="1" s="1"/>
  <c r="Z64" i="1"/>
  <c r="Y64" i="1"/>
  <c r="G64" i="1" s="1"/>
  <c r="S64" i="1"/>
  <c r="J64" i="1"/>
  <c r="H64" i="1"/>
  <c r="F64" i="1"/>
  <c r="E64" i="1"/>
  <c r="D64" i="1"/>
  <c r="C64" i="1"/>
  <c r="B64" i="1"/>
  <c r="AB63" i="1"/>
  <c r="AA63" i="1"/>
  <c r="Z63" i="1"/>
  <c r="Y63" i="1"/>
  <c r="S63" i="1"/>
  <c r="I63" i="1" s="1"/>
  <c r="J63" i="1"/>
  <c r="H63" i="1"/>
  <c r="G63" i="1"/>
  <c r="F63" i="1"/>
  <c r="E63" i="1"/>
  <c r="D63" i="1"/>
  <c r="C63" i="1"/>
  <c r="B63" i="1"/>
  <c r="K60" i="1"/>
  <c r="H60" i="1"/>
  <c r="E60" i="1"/>
  <c r="B60" i="1"/>
  <c r="AB51" i="1"/>
  <c r="AA51" i="1"/>
  <c r="Z51" i="1"/>
  <c r="Y51" i="1"/>
  <c r="G51" i="1" s="1"/>
  <c r="S51" i="1"/>
  <c r="J51" i="1"/>
  <c r="I51" i="1"/>
  <c r="H51" i="1"/>
  <c r="F51" i="1"/>
  <c r="E51" i="1"/>
  <c r="D51" i="1"/>
  <c r="C51" i="1"/>
  <c r="B51" i="1"/>
  <c r="AB50" i="1"/>
  <c r="AA50" i="1"/>
  <c r="Z50" i="1"/>
  <c r="Y50" i="1"/>
  <c r="S50" i="1"/>
  <c r="H50" i="1" s="1"/>
  <c r="J50" i="1"/>
  <c r="G50" i="1"/>
  <c r="F50" i="1"/>
  <c r="E50" i="1"/>
  <c r="D50" i="1"/>
  <c r="C50" i="1"/>
  <c r="B50" i="1"/>
  <c r="AB49" i="1"/>
  <c r="AA49" i="1"/>
  <c r="Z49" i="1"/>
  <c r="Y49" i="1"/>
  <c r="G49" i="1" s="1"/>
  <c r="S49" i="1"/>
  <c r="J49" i="1"/>
  <c r="I49" i="1"/>
  <c r="H49" i="1"/>
  <c r="F49" i="1"/>
  <c r="E49" i="1"/>
  <c r="D49" i="1"/>
  <c r="C49" i="1"/>
  <c r="B49" i="1"/>
  <c r="AB48" i="1"/>
  <c r="AA48" i="1"/>
  <c r="Z48" i="1"/>
  <c r="Y48" i="1"/>
  <c r="S48" i="1"/>
  <c r="H48" i="1" s="1"/>
  <c r="J48" i="1"/>
  <c r="G48" i="1"/>
  <c r="F48" i="1"/>
  <c r="E48" i="1"/>
  <c r="D48" i="1"/>
  <c r="C48" i="1"/>
  <c r="B48" i="1"/>
  <c r="AB47" i="1"/>
  <c r="AA47" i="1"/>
  <c r="Z47" i="1"/>
  <c r="Y47" i="1"/>
  <c r="G47" i="1" s="1"/>
  <c r="S47" i="1"/>
  <c r="J47" i="1"/>
  <c r="I47" i="1"/>
  <c r="H47" i="1"/>
  <c r="F47" i="1"/>
  <c r="E47" i="1"/>
  <c r="D47" i="1"/>
  <c r="C47" i="1"/>
  <c r="B47" i="1"/>
  <c r="K44" i="1"/>
  <c r="H44" i="1"/>
  <c r="E44" i="1"/>
  <c r="B44" i="1"/>
  <c r="AB35" i="1"/>
  <c r="AA35" i="1"/>
  <c r="Z35" i="1"/>
  <c r="Y35" i="1"/>
  <c r="S35" i="1"/>
  <c r="H35" i="1" s="1"/>
  <c r="J35" i="1"/>
  <c r="G35" i="1"/>
  <c r="F35" i="1"/>
  <c r="E35" i="1"/>
  <c r="D35" i="1"/>
  <c r="C35" i="1"/>
  <c r="B35" i="1"/>
  <c r="AB34" i="1"/>
  <c r="AA34" i="1"/>
  <c r="Z34" i="1"/>
  <c r="Y34" i="1"/>
  <c r="G34" i="1" s="1"/>
  <c r="S34" i="1"/>
  <c r="J34" i="1"/>
  <c r="I34" i="1"/>
  <c r="H34" i="1"/>
  <c r="F34" i="1"/>
  <c r="E34" i="1"/>
  <c r="D34" i="1"/>
  <c r="C34" i="1"/>
  <c r="B34" i="1"/>
  <c r="AB33" i="1"/>
  <c r="AA33" i="1"/>
  <c r="Z33" i="1"/>
  <c r="Y33" i="1"/>
  <c r="S33" i="1"/>
  <c r="H33" i="1" s="1"/>
  <c r="J33" i="1"/>
  <c r="G33" i="1"/>
  <c r="F33" i="1"/>
  <c r="E33" i="1"/>
  <c r="D33" i="1"/>
  <c r="C33" i="1"/>
  <c r="B33" i="1"/>
  <c r="AB32" i="1"/>
  <c r="AA32" i="1"/>
  <c r="Z32" i="1"/>
  <c r="Y32" i="1"/>
  <c r="G32" i="1" s="1"/>
  <c r="S32" i="1"/>
  <c r="J32" i="1"/>
  <c r="I32" i="1"/>
  <c r="H32" i="1"/>
  <c r="F32" i="1"/>
  <c r="E32" i="1"/>
  <c r="D32" i="1"/>
  <c r="C32" i="1"/>
  <c r="B32" i="1"/>
  <c r="AB31" i="1"/>
  <c r="AA31" i="1"/>
  <c r="Z31" i="1"/>
  <c r="Y31" i="1"/>
  <c r="S31" i="1"/>
  <c r="H31" i="1" s="1"/>
  <c r="J31" i="1"/>
  <c r="G31" i="1"/>
  <c r="F31" i="1"/>
  <c r="E31" i="1"/>
  <c r="D31" i="1"/>
  <c r="C31" i="1"/>
  <c r="B31" i="1"/>
  <c r="K28" i="1"/>
  <c r="H28" i="1"/>
  <c r="E28" i="1"/>
  <c r="B28" i="1"/>
  <c r="AB19" i="1"/>
  <c r="AA19" i="1"/>
  <c r="Z19" i="1"/>
  <c r="Y19" i="1"/>
  <c r="G19" i="1" s="1"/>
  <c r="S19" i="1"/>
  <c r="J19" i="1"/>
  <c r="I19" i="1"/>
  <c r="H19" i="1"/>
  <c r="F19" i="1"/>
  <c r="E19" i="1"/>
  <c r="D19" i="1"/>
  <c r="C19" i="1"/>
  <c r="B19" i="1"/>
  <c r="AB18" i="1"/>
  <c r="AA18" i="1"/>
  <c r="Z18" i="1"/>
  <c r="Y18" i="1"/>
  <c r="S18" i="1"/>
  <c r="H18" i="1" s="1"/>
  <c r="J18" i="1"/>
  <c r="F18" i="1"/>
  <c r="E18" i="1"/>
  <c r="D18" i="1"/>
  <c r="C18" i="1"/>
  <c r="B18" i="1"/>
  <c r="AB17" i="1"/>
  <c r="AA17" i="1"/>
  <c r="Z17" i="1"/>
  <c r="Y17" i="1"/>
  <c r="G17" i="1" s="1"/>
  <c r="S17" i="1"/>
  <c r="J17" i="1"/>
  <c r="I17" i="1"/>
  <c r="H17" i="1"/>
  <c r="F17" i="1"/>
  <c r="E17" i="1"/>
  <c r="D17" i="1"/>
  <c r="C17" i="1"/>
  <c r="B17" i="1"/>
  <c r="AB16" i="1"/>
  <c r="AA16" i="1"/>
  <c r="Z16" i="1"/>
  <c r="Y16" i="1"/>
  <c r="S16" i="1"/>
  <c r="I16" i="1" s="1"/>
  <c r="J16" i="1"/>
  <c r="G16" i="1"/>
  <c r="F16" i="1"/>
  <c r="E16" i="1"/>
  <c r="D16" i="1"/>
  <c r="C16" i="1"/>
  <c r="B16" i="1"/>
  <c r="AB15" i="1"/>
  <c r="AA15" i="1"/>
  <c r="Z15" i="1"/>
  <c r="Y15" i="1"/>
  <c r="G15" i="1" s="1"/>
  <c r="S15" i="1"/>
  <c r="J15" i="1"/>
  <c r="I15" i="1"/>
  <c r="H15" i="1"/>
  <c r="F15" i="1"/>
  <c r="E15" i="1"/>
  <c r="D15" i="1"/>
  <c r="C15" i="1"/>
  <c r="B15" i="1"/>
  <c r="K12" i="1"/>
  <c r="H12" i="1"/>
  <c r="E12" i="1"/>
  <c r="B12" i="1"/>
  <c r="J97" i="1" l="1"/>
  <c r="F97" i="1"/>
  <c r="H97" i="1"/>
  <c r="I115" i="1"/>
  <c r="H115" i="1"/>
  <c r="J115" i="1"/>
  <c r="F115" i="1"/>
  <c r="G18" i="1"/>
  <c r="H16" i="1"/>
  <c r="I18" i="1"/>
  <c r="I31" i="1"/>
  <c r="I33" i="1"/>
  <c r="I35" i="1"/>
  <c r="I48" i="1"/>
  <c r="I50" i="1"/>
  <c r="I65" i="1"/>
  <c r="I97" i="1"/>
  <c r="H98" i="1"/>
  <c r="J98" i="1"/>
  <c r="F98" i="1"/>
  <c r="H113" i="1"/>
  <c r="J113" i="1"/>
  <c r="F113" i="1"/>
  <c r="G115" i="1"/>
  <c r="J112" i="1"/>
  <c r="F112" i="1"/>
  <c r="H112" i="1"/>
  <c r="H96" i="1"/>
  <c r="J96" i="1"/>
  <c r="F96" i="1"/>
  <c r="H111" i="1"/>
  <c r="J111" i="1"/>
  <c r="F111" i="1"/>
  <c r="J95" i="1"/>
  <c r="F95" i="1"/>
  <c r="H95" i="1"/>
  <c r="G97" i="1"/>
  <c r="J99" i="1"/>
  <c r="F99" i="1"/>
  <c r="H99" i="1"/>
  <c r="G112" i="1"/>
  <c r="H114" i="1"/>
  <c r="H116" i="1"/>
  <c r="F117" i="1"/>
  <c r="J117" i="1"/>
  <c r="H118" i="1"/>
  <c r="F119" i="1"/>
  <c r="J119" i="1"/>
  <c r="H120" i="1"/>
  <c r="F121" i="1"/>
  <c r="J121" i="1"/>
  <c r="H122" i="1"/>
  <c r="F123" i="1"/>
  <c r="J123" i="1"/>
  <c r="H124" i="1"/>
  <c r="F125" i="1"/>
  <c r="J125" i="1"/>
  <c r="H126" i="1"/>
  <c r="F138" i="1"/>
  <c r="J138" i="1"/>
  <c r="H139" i="1"/>
  <c r="F140" i="1"/>
  <c r="J140" i="1"/>
  <c r="H141" i="1"/>
  <c r="F142" i="1"/>
  <c r="J142" i="1"/>
  <c r="H143" i="1"/>
  <c r="F144" i="1"/>
  <c r="J144" i="1"/>
  <c r="H145" i="1"/>
  <c r="F146" i="1"/>
  <c r="J146" i="1"/>
  <c r="H147" i="1"/>
  <c r="F148" i="1"/>
  <c r="J148" i="1"/>
  <c r="H160" i="1"/>
  <c r="F161" i="1"/>
  <c r="J161" i="1"/>
  <c r="H162" i="1"/>
  <c r="F163" i="1"/>
  <c r="J163" i="1"/>
  <c r="H164" i="1"/>
  <c r="F165" i="1"/>
  <c r="J165" i="1"/>
  <c r="H177" i="1"/>
  <c r="F178" i="1"/>
  <c r="J178" i="1"/>
  <c r="H179" i="1"/>
  <c r="F180" i="1"/>
  <c r="J180" i="1"/>
  <c r="H181" i="1"/>
  <c r="F182" i="1"/>
  <c r="J182" i="1"/>
  <c r="H183" i="1"/>
  <c r="F184" i="1"/>
  <c r="J184" i="1"/>
  <c r="H185" i="1"/>
  <c r="F186" i="1"/>
  <c r="J186" i="1"/>
  <c r="H198" i="1"/>
  <c r="F199" i="1"/>
  <c r="J199" i="1"/>
  <c r="H200" i="1"/>
  <c r="F201" i="1"/>
  <c r="J201" i="1"/>
  <c r="H202" i="1"/>
  <c r="F203" i="1"/>
  <c r="J203" i="1"/>
  <c r="F205" i="1"/>
  <c r="J205" i="1"/>
  <c r="H206" i="1"/>
  <c r="I200" i="1"/>
  <c r="F114" i="1"/>
  <c r="F116" i="1"/>
  <c r="H117" i="1"/>
  <c r="F118" i="1"/>
  <c r="H119" i="1"/>
  <c r="F120" i="1"/>
  <c r="H121" i="1"/>
  <c r="F122" i="1"/>
  <c r="H123" i="1"/>
  <c r="F124" i="1"/>
  <c r="H125" i="1"/>
  <c r="F126" i="1"/>
  <c r="H138" i="1"/>
  <c r="F139" i="1"/>
  <c r="H140" i="1"/>
  <c r="F141" i="1"/>
  <c r="H142" i="1"/>
  <c r="F143" i="1"/>
  <c r="H144" i="1"/>
  <c r="F145" i="1"/>
  <c r="H146" i="1"/>
  <c r="F147" i="1"/>
  <c r="H148" i="1"/>
  <c r="F160" i="1"/>
  <c r="H161" i="1"/>
  <c r="F162" i="1"/>
  <c r="H163" i="1"/>
  <c r="F164" i="1"/>
  <c r="H165" i="1"/>
  <c r="F177" i="1"/>
  <c r="H178" i="1"/>
  <c r="F179" i="1"/>
  <c r="H180" i="1"/>
  <c r="F181" i="1"/>
  <c r="H182" i="1"/>
  <c r="F183" i="1"/>
  <c r="H184" i="1"/>
  <c r="F185" i="1"/>
  <c r="H186" i="1"/>
  <c r="F198" i="1"/>
  <c r="H199" i="1"/>
  <c r="F200" i="1"/>
  <c r="H201" i="1"/>
  <c r="H203" i="1"/>
</calcChain>
</file>

<file path=xl/sharedStrings.xml><?xml version="1.0" encoding="utf-8"?>
<sst xmlns="http://schemas.openxmlformats.org/spreadsheetml/2006/main" count="559" uniqueCount="235">
  <si>
    <t>【病院指標－診療科別主要手術別患者数等（診療科別患者数上位５位まで）】</t>
  </si>
  <si>
    <t>※L列より左部分は、厚労省指定の</t>
  </si>
  <si>
    <t>　病院情報公表用の参照欄のため非表示にしています。</t>
  </si>
  <si>
    <t>◆</t>
  </si>
  <si>
    <t>自院ホームページに掲載する際の診療科名は、広告することができる診療科名を使用。</t>
  </si>
  <si>
    <t>院内集計用</t>
  </si>
  <si>
    <t>公開する時は必ず標榜している診療科名を記載。</t>
  </si>
  <si>
    <t>複数診療科を合算する場合は、「診療科コード」を半角セミコロン“;”で区切って列記。</t>
  </si>
  <si>
    <t>患者数が10未満の場合は、「患者数」、「平均術前日数」、「平均術後日数」、「転院率」、および、「平均年齢」の値を、－（ハイフン）として記載。</t>
  </si>
  <si>
    <t>診療科の上位５位すべての患者数が10未満の場合、その標榜診療科の公開は不要。</t>
  </si>
  <si>
    <t>上位５位のうち同じ患者数の手術が複数ある場合、表中にはそれぞれを表示。</t>
  </si>
  <si>
    <t>※公開する時は任意でTOP5になるよう選択すること。</t>
  </si>
  <si>
    <t>患者用パスを公開する場合は、院内にある患者用パスを用意した上で、手術毎に患者用パス欄から追加。</t>
  </si>
  <si>
    <t>診療科名：</t>
  </si>
  <si>
    <t>診療科コード：</t>
  </si>
  <si>
    <t>【No.1】</t>
  </si>
  <si>
    <t>消化器科</t>
    <phoneticPr fontId="5"/>
  </si>
  <si>
    <t>060</t>
    <phoneticPr fontId="5"/>
  </si>
  <si>
    <t>（全患者数：355件）</t>
  </si>
  <si>
    <t>No</t>
  </si>
  <si>
    <t>順位</t>
  </si>
  <si>
    <t>Kコード</t>
  </si>
  <si>
    <t>名称</t>
  </si>
  <si>
    <t>患者数</t>
  </si>
  <si>
    <t>平均_x000D_
術前日数</t>
  </si>
  <si>
    <t>平均_x000D_
術後日数</t>
  </si>
  <si>
    <t>転院率</t>
  </si>
  <si>
    <t>平均年齢</t>
  </si>
  <si>
    <t>患者用_x000D_
パス</t>
  </si>
  <si>
    <t>患者数_x000D_
10未満</t>
  </si>
  <si>
    <t>年齢_x000D_
不明数</t>
  </si>
  <si>
    <t>合計_x000D_
術前日数</t>
  </si>
  <si>
    <t>合計_x000D_
術後日数</t>
  </si>
  <si>
    <t>転院数</t>
  </si>
  <si>
    <t>合計_x000D_
入院年齢</t>
  </si>
  <si>
    <t>K7211</t>
    <phoneticPr fontId="5"/>
  </si>
  <si>
    <t>内視鏡的大腸ポリープ・粘膜切除術（長径２ｃｍ未満）</t>
    <phoneticPr fontId="5"/>
  </si>
  <si>
    <t>K688</t>
    <phoneticPr fontId="5"/>
  </si>
  <si>
    <t>内視鏡的胆道ステント留置術</t>
    <phoneticPr fontId="5"/>
  </si>
  <si>
    <t>K6152</t>
    <phoneticPr fontId="5"/>
  </si>
  <si>
    <t>血管塞栓術（頭部、胸腔、腹腔内血管等）（選択的動脈化学塞栓術）</t>
    <phoneticPr fontId="5"/>
  </si>
  <si>
    <t>K654</t>
    <phoneticPr fontId="5"/>
  </si>
  <si>
    <t>内視鏡的消化管止血術</t>
    <phoneticPr fontId="5"/>
  </si>
  <si>
    <t>K6532</t>
    <phoneticPr fontId="5"/>
  </si>
  <si>
    <t>内視鏡的胃、十二指腸ポリープ・粘膜切除術（早期悪性腫瘍粘膜下層）</t>
    <phoneticPr fontId="5"/>
  </si>
  <si>
    <t>【No.2】</t>
  </si>
  <si>
    <t>整形外科</t>
  </si>
  <si>
    <t>120</t>
  </si>
  <si>
    <t>（全患者数：339件）</t>
  </si>
  <si>
    <t>K0461</t>
    <phoneticPr fontId="5"/>
  </si>
  <si>
    <t>骨折観血的手術（大腿）　など</t>
    <phoneticPr fontId="5"/>
  </si>
  <si>
    <t>K0462</t>
    <phoneticPr fontId="5"/>
  </si>
  <si>
    <t>骨折観血的手術（前腕）　など</t>
    <phoneticPr fontId="5"/>
  </si>
  <si>
    <t>K0811</t>
    <phoneticPr fontId="5"/>
  </si>
  <si>
    <t>人工骨頭挿入術（股）　など</t>
    <phoneticPr fontId="5"/>
  </si>
  <si>
    <t>K0463</t>
    <phoneticPr fontId="5"/>
  </si>
  <si>
    <t>骨折観血的手術（鎖骨）　など</t>
    <phoneticPr fontId="5"/>
  </si>
  <si>
    <t>K0483</t>
    <phoneticPr fontId="5"/>
  </si>
  <si>
    <t>骨内異物（挿入物を含む）除去術（前腕）　など</t>
    <phoneticPr fontId="5"/>
  </si>
  <si>
    <t>【No.3】</t>
  </si>
  <si>
    <t>外科</t>
  </si>
  <si>
    <t>110</t>
  </si>
  <si>
    <t>（全患者数：293件）</t>
  </si>
  <si>
    <t>K672-2</t>
    <phoneticPr fontId="5"/>
  </si>
  <si>
    <t>腹腔鏡下胆嚢摘出術</t>
    <phoneticPr fontId="5"/>
  </si>
  <si>
    <t>K6335</t>
    <phoneticPr fontId="5"/>
  </si>
  <si>
    <t>鼠径ヘルニア手術</t>
    <phoneticPr fontId="5"/>
  </si>
  <si>
    <t>K634</t>
    <phoneticPr fontId="5"/>
  </si>
  <si>
    <t>腹腔鏡下鼠径ヘルニア手術（両側）</t>
    <phoneticPr fontId="5"/>
  </si>
  <si>
    <t>K6113</t>
    <phoneticPr fontId="5"/>
  </si>
  <si>
    <t>抗悪性腫瘍剤静脈内持続注入用植込型カテーテル設置（頭頸部その他）</t>
    <phoneticPr fontId="5"/>
  </si>
  <si>
    <t>K7211</t>
    <phoneticPr fontId="5"/>
  </si>
  <si>
    <t>内視鏡的大腸ポリープ・粘膜切除術（長径２ｃｍ未満）</t>
    <phoneticPr fontId="5"/>
  </si>
  <si>
    <t>【No.4】</t>
  </si>
  <si>
    <t>循環器科</t>
  </si>
  <si>
    <t>070</t>
  </si>
  <si>
    <t>（全患者数：195件）</t>
  </si>
  <si>
    <t>K5493</t>
    <phoneticPr fontId="5"/>
  </si>
  <si>
    <t>経皮的冠動脈ステント留置術（その他）</t>
    <phoneticPr fontId="5"/>
  </si>
  <si>
    <t>K616</t>
    <phoneticPr fontId="5"/>
  </si>
  <si>
    <t>四肢の血管拡張術・血栓除去術</t>
    <phoneticPr fontId="5"/>
  </si>
  <si>
    <t>K616-4</t>
    <phoneticPr fontId="5"/>
  </si>
  <si>
    <t>経皮的シャント拡張術・血栓除去術</t>
    <phoneticPr fontId="5"/>
  </si>
  <si>
    <t>K5492</t>
    <phoneticPr fontId="5"/>
  </si>
  <si>
    <t>経皮的冠動脈ステント留置術（不安定狭心症）</t>
    <phoneticPr fontId="5"/>
  </si>
  <si>
    <t>K5463</t>
    <phoneticPr fontId="5"/>
  </si>
  <si>
    <t>経皮的冠動脈形成術（その他）</t>
    <phoneticPr fontId="5"/>
  </si>
  <si>
    <t>K597-2</t>
    <phoneticPr fontId="5"/>
  </si>
  <si>
    <t>ペースメーカー交換術</t>
    <phoneticPr fontId="5"/>
  </si>
  <si>
    <t>【No.5】</t>
  </si>
  <si>
    <t>眼科</t>
  </si>
  <si>
    <t>230</t>
  </si>
  <si>
    <t>（全患者数：59件）</t>
  </si>
  <si>
    <t>K2821ﾛ</t>
    <phoneticPr fontId="5"/>
  </si>
  <si>
    <t>水晶体再建術（眼内レンズを挿入する場合）（その他）</t>
    <phoneticPr fontId="5"/>
  </si>
  <si>
    <t>K2762</t>
    <phoneticPr fontId="5"/>
  </si>
  <si>
    <t>網膜光凝固術（その他特殊）</t>
    <phoneticPr fontId="5"/>
  </si>
  <si>
    <t>K2682</t>
    <phoneticPr fontId="5"/>
  </si>
  <si>
    <t>緑内障手術（流出路再建術）</t>
    <phoneticPr fontId="5"/>
  </si>
  <si>
    <t>【No.6】</t>
  </si>
  <si>
    <t>泌尿器科</t>
  </si>
  <si>
    <t>310</t>
  </si>
  <si>
    <t>（全患者数：51件）</t>
  </si>
  <si>
    <t>K8036ﾛ</t>
    <phoneticPr fontId="5"/>
  </si>
  <si>
    <t>膀胱悪性腫瘍手術（経尿道的手術）（その他）</t>
    <phoneticPr fontId="5"/>
  </si>
  <si>
    <t>K783-2</t>
    <phoneticPr fontId="5"/>
  </si>
  <si>
    <t>経尿道的尿管ステント留置術</t>
    <phoneticPr fontId="5"/>
  </si>
  <si>
    <t>K773</t>
    <phoneticPr fontId="5"/>
  </si>
  <si>
    <t>腎（尿管）悪性腫瘍手術</t>
    <phoneticPr fontId="5"/>
  </si>
  <si>
    <t>K8412</t>
    <phoneticPr fontId="5"/>
  </si>
  <si>
    <t>経尿道的前立腺手術（その他）</t>
    <phoneticPr fontId="5"/>
  </si>
  <si>
    <t>K830</t>
    <phoneticPr fontId="5"/>
  </si>
  <si>
    <t>精巣摘出術</t>
    <phoneticPr fontId="5"/>
  </si>
  <si>
    <t>K843</t>
    <phoneticPr fontId="5"/>
  </si>
  <si>
    <t>前立腺悪性腫瘍手術</t>
    <phoneticPr fontId="5"/>
  </si>
  <si>
    <t>【No.7】</t>
  </si>
  <si>
    <t>内科</t>
  </si>
  <si>
    <t>010</t>
  </si>
  <si>
    <t>（全患者数：50件）</t>
  </si>
  <si>
    <t>K610-3</t>
    <phoneticPr fontId="5"/>
  </si>
  <si>
    <t>内シャント設置術</t>
    <phoneticPr fontId="5"/>
  </si>
  <si>
    <t>K616-4</t>
    <phoneticPr fontId="5"/>
  </si>
  <si>
    <t>経皮的シャント拡張術・血栓除去術</t>
    <phoneticPr fontId="5"/>
  </si>
  <si>
    <t>K0062</t>
    <phoneticPr fontId="5"/>
  </si>
  <si>
    <t>皮膚、皮下腫瘍摘出術（露出部以外）（長径３ｃｍ以上６ｃｍ未満）</t>
    <phoneticPr fontId="5"/>
  </si>
  <si>
    <t>K0821</t>
    <phoneticPr fontId="5"/>
  </si>
  <si>
    <t>人工関節置換術（股）</t>
    <phoneticPr fontId="5"/>
  </si>
  <si>
    <t>K2762</t>
    <phoneticPr fontId="5"/>
  </si>
  <si>
    <t>網膜光凝固術（その他特殊）</t>
    <phoneticPr fontId="5"/>
  </si>
  <si>
    <t>K2821ﾛ</t>
    <phoneticPr fontId="5"/>
  </si>
  <si>
    <t>水晶体再建術（眼内レンズを挿入する場合）（その他）</t>
    <phoneticPr fontId="5"/>
  </si>
  <si>
    <t>K386</t>
    <phoneticPr fontId="5"/>
  </si>
  <si>
    <t>気管切開術</t>
    <phoneticPr fontId="5"/>
  </si>
  <si>
    <t>K5463</t>
    <phoneticPr fontId="5"/>
  </si>
  <si>
    <t>経皮的冠動脈形成術（その他）</t>
    <phoneticPr fontId="5"/>
  </si>
  <si>
    <t>K5493</t>
    <phoneticPr fontId="5"/>
  </si>
  <si>
    <t>経皮的冠動脈ステント留置術（その他）</t>
    <phoneticPr fontId="5"/>
  </si>
  <si>
    <t>K6147</t>
    <phoneticPr fontId="5"/>
  </si>
  <si>
    <t>血管移植術、バイパス移植術（その他の動脈）</t>
    <phoneticPr fontId="5"/>
  </si>
  <si>
    <t>K6261</t>
    <phoneticPr fontId="5"/>
  </si>
  <si>
    <t>リンパ節摘出術（長径３ｃｍ未満）</t>
    <phoneticPr fontId="5"/>
  </si>
  <si>
    <t>K654</t>
    <phoneticPr fontId="5"/>
  </si>
  <si>
    <t>内視鏡的消化管止血術</t>
    <phoneticPr fontId="5"/>
  </si>
  <si>
    <t>K6871</t>
    <phoneticPr fontId="5"/>
  </si>
  <si>
    <t>内視鏡的乳頭切開術（乳頭括約筋切開のみ）</t>
    <phoneticPr fontId="5"/>
  </si>
  <si>
    <t>K688</t>
    <phoneticPr fontId="5"/>
  </si>
  <si>
    <t>内視鏡的胆道ステント留置術</t>
    <phoneticPr fontId="5"/>
  </si>
  <si>
    <t>K783-2</t>
    <phoneticPr fontId="5"/>
  </si>
  <si>
    <t>経尿道的尿管ステント留置術</t>
    <phoneticPr fontId="5"/>
  </si>
  <si>
    <t>K7981</t>
    <phoneticPr fontId="5"/>
  </si>
  <si>
    <t>膀胱異物摘出術（経尿道的手術）</t>
    <phoneticPr fontId="5"/>
  </si>
  <si>
    <t>【No.8】</t>
  </si>
  <si>
    <t>脳神経外科</t>
  </si>
  <si>
    <t>150</t>
  </si>
  <si>
    <t>（全患者数：29件）</t>
  </si>
  <si>
    <t>K164-2</t>
    <phoneticPr fontId="5"/>
  </si>
  <si>
    <t>慢性硬膜下血腫穿孔洗浄術　など</t>
    <phoneticPr fontId="5"/>
  </si>
  <si>
    <t>K1642</t>
    <phoneticPr fontId="5"/>
  </si>
  <si>
    <t>頭蓋内血腫除去術（開頭）（硬膜下）</t>
    <phoneticPr fontId="5"/>
  </si>
  <si>
    <t>K0461</t>
    <phoneticPr fontId="5"/>
  </si>
  <si>
    <t>骨折観血的手術（大腿）</t>
    <phoneticPr fontId="5"/>
  </si>
  <si>
    <t>K1643</t>
    <phoneticPr fontId="5"/>
  </si>
  <si>
    <t>頭蓋内血腫除去術（開頭）（脳内）</t>
    <phoneticPr fontId="5"/>
  </si>
  <si>
    <t>K1692</t>
    <phoneticPr fontId="5"/>
  </si>
  <si>
    <t>頭蓋内腫瘍摘出術（その他）</t>
    <phoneticPr fontId="5"/>
  </si>
  <si>
    <t>K1742</t>
    <phoneticPr fontId="5"/>
  </si>
  <si>
    <t>水頭症手術（シャント手術）</t>
    <phoneticPr fontId="5"/>
  </si>
  <si>
    <t>K386</t>
    <phoneticPr fontId="5"/>
  </si>
  <si>
    <t>気管切開術</t>
    <phoneticPr fontId="5"/>
  </si>
  <si>
    <t>K5972</t>
    <phoneticPr fontId="5"/>
  </si>
  <si>
    <t>ペースメーカー移植術（経静脈電極）</t>
    <phoneticPr fontId="5"/>
  </si>
  <si>
    <t>K6182</t>
    <phoneticPr fontId="5"/>
  </si>
  <si>
    <t>中心静脈注射用植込型カテーテル設置（頭頸部その他）</t>
    <phoneticPr fontId="5"/>
  </si>
  <si>
    <t>K647</t>
    <phoneticPr fontId="5"/>
  </si>
  <si>
    <t>胃縫合術（大網充填術又は被覆術を含む）</t>
    <phoneticPr fontId="5"/>
  </si>
  <si>
    <t>K655-22</t>
    <phoneticPr fontId="5"/>
  </si>
  <si>
    <t>腹腔鏡下胃切除術（悪性腫瘍手術）</t>
    <phoneticPr fontId="5"/>
  </si>
  <si>
    <t>【No.9】</t>
  </si>
  <si>
    <t>皮膚科</t>
  </si>
  <si>
    <t>300</t>
  </si>
  <si>
    <t>（全患者数：28件）</t>
  </si>
  <si>
    <t>K0063</t>
    <phoneticPr fontId="5"/>
  </si>
  <si>
    <t>皮膚、皮下腫瘍摘出術（露出部以外）（長径６ｃｍ以上１２ｃｍ未満）</t>
    <phoneticPr fontId="5"/>
  </si>
  <si>
    <t>K0052</t>
    <phoneticPr fontId="5"/>
  </si>
  <si>
    <t>皮膚、皮下腫瘍摘出術（露出部）（長径２ｃｍ以上４ｃｍ未満）</t>
    <phoneticPr fontId="5"/>
  </si>
  <si>
    <t>K0061</t>
    <phoneticPr fontId="5"/>
  </si>
  <si>
    <t>皮膚、皮下腫瘍摘出術（露出部以外）（長径３ｃｍ未満）</t>
    <phoneticPr fontId="5"/>
  </si>
  <si>
    <t>K0072</t>
    <phoneticPr fontId="5"/>
  </si>
  <si>
    <t>皮膚悪性腫瘍切除術（単純切除）</t>
    <phoneticPr fontId="5"/>
  </si>
  <si>
    <t>K0062</t>
    <phoneticPr fontId="5"/>
  </si>
  <si>
    <t>皮膚、皮下腫瘍摘出術（露出部以外）（長径３ｃｍ以上６ｃｍ未満）</t>
    <phoneticPr fontId="5"/>
  </si>
  <si>
    <t>K616</t>
    <phoneticPr fontId="5"/>
  </si>
  <si>
    <t>四肢の血管拡張術・血栓除去術</t>
    <phoneticPr fontId="5"/>
  </si>
  <si>
    <t>【No.10】</t>
  </si>
  <si>
    <t>歯科口腔外科</t>
  </si>
  <si>
    <t>390</t>
  </si>
  <si>
    <t>（全患者数：23件）</t>
  </si>
  <si>
    <t>K4361</t>
    <phoneticPr fontId="5"/>
  </si>
  <si>
    <t>顎骨腫瘍摘出術（長径３ｃｍ未満）</t>
    <phoneticPr fontId="5"/>
  </si>
  <si>
    <t>K4044</t>
    <phoneticPr fontId="5"/>
  </si>
  <si>
    <t>抜歯手術（埋伏歯）</t>
    <phoneticPr fontId="5"/>
  </si>
  <si>
    <t>K4043</t>
    <phoneticPr fontId="5"/>
  </si>
  <si>
    <t>抜歯手術（臼歯）</t>
    <phoneticPr fontId="5"/>
  </si>
  <si>
    <t>K435</t>
    <phoneticPr fontId="5"/>
  </si>
  <si>
    <t>術後性上顎嚢胞摘出術</t>
    <phoneticPr fontId="5"/>
  </si>
  <si>
    <t>K352</t>
    <phoneticPr fontId="5"/>
  </si>
  <si>
    <t>上顎洞根治手術</t>
    <phoneticPr fontId="5"/>
  </si>
  <si>
    <t>K4061</t>
    <phoneticPr fontId="5"/>
  </si>
  <si>
    <t>口蓋腫瘍摘出術（口蓋粘膜に限局する）</t>
    <phoneticPr fontId="5"/>
  </si>
  <si>
    <t>K411</t>
    <phoneticPr fontId="5"/>
  </si>
  <si>
    <t>頬粘膜腫瘍摘出術</t>
    <phoneticPr fontId="5"/>
  </si>
  <si>
    <t>K4132</t>
    <phoneticPr fontId="5"/>
  </si>
  <si>
    <t>舌腫瘍摘出術（その他）</t>
    <phoneticPr fontId="5"/>
  </si>
  <si>
    <t>K4292</t>
    <phoneticPr fontId="5"/>
  </si>
  <si>
    <t>下顎骨折観血的手術（両側）</t>
    <phoneticPr fontId="5"/>
  </si>
  <si>
    <t>K4362</t>
    <phoneticPr fontId="5"/>
  </si>
  <si>
    <t>顎骨腫瘍摘出術（長径３ｃｍ以上）</t>
    <phoneticPr fontId="5"/>
  </si>
  <si>
    <t>【No.11】</t>
  </si>
  <si>
    <t>呼吸器科</t>
  </si>
  <si>
    <t>050</t>
  </si>
  <si>
    <t>（全患者数：12件）</t>
  </si>
  <si>
    <t>K386</t>
    <phoneticPr fontId="5"/>
  </si>
  <si>
    <t>気管切開術</t>
    <phoneticPr fontId="5"/>
  </si>
  <si>
    <t>K654</t>
    <phoneticPr fontId="5"/>
  </si>
  <si>
    <t>内視鏡的消化管止血術</t>
    <phoneticPr fontId="5"/>
  </si>
  <si>
    <t>K596</t>
    <phoneticPr fontId="5"/>
  </si>
  <si>
    <t>体外ペースメーキング術</t>
    <phoneticPr fontId="5"/>
  </si>
  <si>
    <t>K6182</t>
    <phoneticPr fontId="5"/>
  </si>
  <si>
    <t>中心静脈注射用植込型カテーテル設置（頭頸部その他）</t>
    <phoneticPr fontId="5"/>
  </si>
  <si>
    <t>K664</t>
    <phoneticPr fontId="5"/>
  </si>
  <si>
    <t>胃瘻造設術（経皮的内視鏡下胃瘻造設術、腹腔鏡下胃瘻造設術を含む）</t>
    <phoneticPr fontId="5"/>
  </si>
  <si>
    <t>K6871</t>
    <phoneticPr fontId="5"/>
  </si>
  <si>
    <t>内視鏡的乳頭切開術（乳頭括約筋切開のみ）</t>
    <phoneticPr fontId="5"/>
  </si>
  <si>
    <t>K7212</t>
    <phoneticPr fontId="5"/>
  </si>
  <si>
    <t>内視鏡的大腸ポリープ・粘膜切除術（長径２ｃｍ以上）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</si>
</sst>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\-0"/>
    <numFmt numFmtId="177" formatCode="0.00%;[Red]\-0.00%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0000FF"/>
      <name val="ＭＳ Ｐゴシック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B9C9FE"/>
        <bgColor rgb="FF000000"/>
      </patternFill>
    </fill>
    <fill>
      <patternFill patternType="solid">
        <fgColor rgb="FFC9FEB9"/>
        <bgColor rgb="FF000000"/>
      </patternFill>
    </fill>
    <fill>
      <patternFill patternType="solid">
        <fgColor rgb="FFBFBFBF"/>
        <bgColor rgb="FF000000"/>
      </patternFill>
    </fill>
  </fills>
  <borders count="11">
    <border>
      <left/>
      <right/>
      <top/>
      <bottom/>
      <diagonal/>
    </border>
    <border>
      <left style="thin">
        <color rgb="FF646464"/>
      </left>
      <right style="thin">
        <color rgb="FF646464"/>
      </right>
      <top style="thin">
        <color rgb="FF646464"/>
      </top>
      <bottom style="thin">
        <color rgb="FF646464"/>
      </bottom>
      <diagonal/>
    </border>
    <border>
      <left/>
      <right style="thin">
        <color rgb="FF646464"/>
      </right>
      <top style="thin">
        <color rgb="FF646464"/>
      </top>
      <bottom style="thin">
        <color rgb="FF646464"/>
      </bottom>
      <diagonal/>
    </border>
    <border>
      <left style="thin">
        <color rgb="FF646464"/>
      </left>
      <right/>
      <top style="thin">
        <color rgb="FF646464"/>
      </top>
      <bottom/>
      <diagonal/>
    </border>
    <border>
      <left/>
      <right/>
      <top style="thin">
        <color rgb="FF646464"/>
      </top>
      <bottom/>
      <diagonal/>
    </border>
    <border>
      <left/>
      <right style="thin">
        <color rgb="FF646464"/>
      </right>
      <top style="thin">
        <color rgb="FF646464"/>
      </top>
      <bottom/>
      <diagonal/>
    </border>
    <border>
      <left style="thin">
        <color rgb="FF646464"/>
      </left>
      <right/>
      <top/>
      <bottom/>
      <diagonal/>
    </border>
    <border>
      <left/>
      <right style="thin">
        <color rgb="FF646464"/>
      </right>
      <top/>
      <bottom/>
      <diagonal/>
    </border>
    <border>
      <left style="thin">
        <color rgb="FF646464"/>
      </left>
      <right/>
      <top/>
      <bottom style="thin">
        <color rgb="FF646464"/>
      </bottom>
      <diagonal/>
    </border>
    <border>
      <left/>
      <right/>
      <top/>
      <bottom style="thin">
        <color rgb="FF646464"/>
      </bottom>
      <diagonal/>
    </border>
    <border>
      <left/>
      <right style="thin">
        <color rgb="FF646464"/>
      </right>
      <top/>
      <bottom style="thin">
        <color rgb="FF6464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top"/>
      <protection locked="0"/>
    </xf>
  </cellStyleXfs>
  <cellXfs count="46">
    <xf numFmtId="0" fontId="0" fillId="0" borderId="0" xfId="0">
      <alignment vertical="center"/>
    </xf>
    <xf numFmtId="0" fontId="2" fillId="0" borderId="0" xfId="1" applyFont="1" applyFill="1" applyBorder="1" applyAlignment="1" applyProtection="1">
      <alignment vertical="center"/>
    </xf>
    <xf numFmtId="176" fontId="1" fillId="0" borderId="0" xfId="1" applyNumberFormat="1" applyFont="1" applyFill="1" applyBorder="1" applyAlignment="1" applyProtection="1">
      <alignment vertical="center"/>
    </xf>
    <xf numFmtId="49" fontId="1" fillId="0" borderId="0" xfId="1" applyNumberFormat="1" applyFont="1" applyFill="1" applyBorder="1" applyAlignment="1" applyProtection="1">
      <alignment vertical="center" wrapText="1"/>
    </xf>
    <xf numFmtId="38" fontId="1" fillId="0" borderId="0" xfId="1" applyNumberFormat="1" applyFont="1" applyFill="1" applyBorder="1" applyAlignment="1" applyProtection="1">
      <alignment horizontal="right" vertical="center"/>
    </xf>
    <xf numFmtId="40" fontId="1" fillId="0" borderId="0" xfId="1" applyNumberFormat="1" applyFont="1" applyFill="1" applyBorder="1" applyAlignment="1" applyProtection="1">
      <alignment horizontal="right" vertical="center"/>
    </xf>
    <xf numFmtId="177" fontId="1" fillId="0" borderId="0" xfId="1" applyNumberFormat="1" applyFont="1" applyFill="1" applyBorder="1" applyAlignment="1" applyProtection="1">
      <alignment horizontal="right" vertical="center"/>
    </xf>
    <xf numFmtId="0" fontId="1" fillId="0" borderId="0" xfId="1" applyFont="1" applyFill="1" applyBorder="1" applyAlignment="1" applyProtection="1">
      <alignment vertical="center"/>
    </xf>
    <xf numFmtId="49" fontId="1" fillId="0" borderId="0" xfId="1" applyNumberFormat="1" applyFont="1" applyFill="1" applyBorder="1" applyAlignment="1" applyProtection="1">
      <alignment vertical="center"/>
    </xf>
    <xf numFmtId="176" fontId="1" fillId="0" borderId="0" xfId="1" applyNumberFormat="1" applyFont="1" applyFill="1" applyBorder="1" applyAlignment="1" applyProtection="1">
      <alignment horizontal="center" vertical="center"/>
    </xf>
    <xf numFmtId="38" fontId="1" fillId="0" borderId="0" xfId="1" applyNumberFormat="1" applyFont="1" applyFill="1" applyBorder="1" applyAlignment="1" applyProtection="1">
      <alignment vertical="center"/>
    </xf>
    <xf numFmtId="40" fontId="1" fillId="0" borderId="0" xfId="1" applyNumberFormat="1" applyFont="1" applyFill="1" applyBorder="1" applyAlignment="1" applyProtection="1">
      <alignment vertical="center"/>
    </xf>
    <xf numFmtId="177" fontId="1" fillId="0" borderId="0" xfId="1" applyNumberFormat="1" applyFont="1" applyFill="1" applyBorder="1" applyAlignment="1" applyProtection="1">
      <alignment vertical="center"/>
    </xf>
    <xf numFmtId="49" fontId="1" fillId="0" borderId="0" xfId="1" applyNumberFormat="1" applyFont="1" applyFill="1" applyBorder="1" applyAlignment="1" applyProtection="1">
      <alignment horizontal="right" vertical="center"/>
    </xf>
    <xf numFmtId="49" fontId="4" fillId="0" borderId="0" xfId="1" applyNumberFormat="1" applyFont="1" applyFill="1" applyBorder="1" applyAlignment="1" applyProtection="1">
      <alignment horizontal="right" vertical="center"/>
    </xf>
    <xf numFmtId="49" fontId="4" fillId="0" borderId="0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horizontal="right" vertical="center"/>
    </xf>
    <xf numFmtId="49" fontId="1" fillId="2" borderId="1" xfId="1" applyNumberFormat="1" applyFont="1" applyFill="1" applyBorder="1" applyAlignment="1" applyProtection="1">
      <alignment vertical="center" wrapText="1"/>
    </xf>
    <xf numFmtId="49" fontId="1" fillId="2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3" borderId="1" xfId="1" applyNumberFormat="1" applyFont="1" applyFill="1" applyBorder="1" applyAlignment="1" applyProtection="1">
      <alignment horizontal="center" vertical="center" wrapText="1"/>
    </xf>
    <xf numFmtId="49" fontId="1" fillId="3" borderId="2" xfId="1" applyNumberFormat="1" applyFont="1" applyFill="1" applyBorder="1" applyAlignment="1" applyProtection="1">
      <alignment horizontal="center" vertical="center" wrapText="1"/>
    </xf>
    <xf numFmtId="176" fontId="1" fillId="0" borderId="1" xfId="1" applyNumberFormat="1" applyFont="1" applyFill="1" applyBorder="1" applyAlignment="1" applyProtection="1">
      <alignment vertical="center"/>
    </xf>
    <xf numFmtId="38" fontId="1" fillId="2" borderId="1" xfId="1" applyNumberFormat="1" applyFont="1" applyFill="1" applyBorder="1" applyAlignment="1" applyProtection="1">
      <alignment horizontal="right" vertical="center"/>
    </xf>
    <xf numFmtId="40" fontId="1" fillId="2" borderId="1" xfId="1" applyNumberFormat="1" applyFont="1" applyFill="1" applyBorder="1" applyAlignment="1" applyProtection="1">
      <alignment horizontal="right" vertical="center"/>
    </xf>
    <xf numFmtId="177" fontId="1" fillId="2" borderId="1" xfId="1" applyNumberFormat="1" applyFont="1" applyFill="1" applyBorder="1" applyAlignment="1" applyProtection="1">
      <alignment horizontal="right" vertical="center"/>
    </xf>
    <xf numFmtId="0" fontId="1" fillId="0" borderId="1" xfId="1" applyFont="1" applyFill="1" applyBorder="1" applyAlignment="1" applyProtection="1">
      <alignment vertical="center"/>
    </xf>
    <xf numFmtId="38" fontId="1" fillId="0" borderId="1" xfId="1" applyNumberFormat="1" applyFont="1" applyFill="1" applyBorder="1" applyAlignment="1" applyProtection="1">
      <alignment vertical="center"/>
    </xf>
    <xf numFmtId="176" fontId="1" fillId="0" borderId="1" xfId="1" applyNumberFormat="1" applyFont="1" applyFill="1" applyBorder="1" applyAlignment="1" applyProtection="1">
      <alignment horizontal="center" vertical="center"/>
    </xf>
    <xf numFmtId="40" fontId="1" fillId="0" borderId="1" xfId="1" applyNumberFormat="1" applyFont="1" applyFill="1" applyBorder="1" applyAlignment="1" applyProtection="1">
      <alignment vertical="center"/>
    </xf>
    <xf numFmtId="177" fontId="1" fillId="0" borderId="1" xfId="1" applyNumberFormat="1" applyFont="1" applyFill="1" applyBorder="1" applyAlignment="1" applyProtection="1">
      <alignment vertical="center"/>
    </xf>
    <xf numFmtId="49" fontId="1" fillId="2" borderId="3" xfId="1" applyNumberFormat="1" applyFont="1" applyFill="1" applyBorder="1" applyAlignment="1" applyProtection="1">
      <alignment vertical="top" wrapText="1"/>
    </xf>
    <xf numFmtId="0" fontId="1" fillId="0" borderId="4" xfId="1" applyFont="1" applyFill="1" applyBorder="1" applyAlignment="1" applyProtection="1">
      <alignment vertical="top"/>
      <protection locked="0"/>
    </xf>
    <xf numFmtId="0" fontId="1" fillId="0" borderId="5" xfId="1" applyFont="1" applyFill="1" applyBorder="1" applyAlignment="1" applyProtection="1">
      <alignment vertical="top"/>
      <protection locked="0"/>
    </xf>
    <xf numFmtId="0" fontId="1" fillId="0" borderId="6" xfId="1" applyFont="1" applyFill="1" applyBorder="1" applyAlignment="1" applyProtection="1">
      <alignment vertical="top"/>
      <protection locked="0"/>
    </xf>
    <xf numFmtId="0" fontId="1" fillId="0" borderId="0" xfId="1" applyFont="1" applyFill="1" applyBorder="1" applyAlignment="1" applyProtection="1">
      <alignment vertical="top"/>
      <protection locked="0"/>
    </xf>
    <xf numFmtId="0" fontId="1" fillId="0" borderId="7" xfId="1" applyFont="1" applyFill="1" applyBorder="1" applyAlignment="1" applyProtection="1">
      <alignment vertical="top"/>
      <protection locked="0"/>
    </xf>
    <xf numFmtId="0" fontId="1" fillId="0" borderId="8" xfId="1" applyFont="1" applyFill="1" applyBorder="1" applyAlignment="1" applyProtection="1">
      <alignment vertical="top"/>
      <protection locked="0"/>
    </xf>
    <xf numFmtId="0" fontId="1" fillId="0" borderId="9" xfId="1" applyFont="1" applyFill="1" applyBorder="1" applyAlignment="1" applyProtection="1">
      <alignment vertical="top"/>
      <protection locked="0"/>
    </xf>
    <xf numFmtId="0" fontId="1" fillId="0" borderId="10" xfId="1" applyFont="1" applyFill="1" applyBorder="1" applyAlignment="1" applyProtection="1">
      <alignment vertical="top"/>
      <protection locked="0"/>
    </xf>
    <xf numFmtId="49" fontId="1" fillId="4" borderId="1" xfId="1" applyNumberFormat="1" applyFont="1" applyFill="1" applyBorder="1" applyAlignment="1" applyProtection="1">
      <alignment horizontal="center" vertical="center" wrapText="1"/>
    </xf>
    <xf numFmtId="49" fontId="1" fillId="4" borderId="2" xfId="1" applyNumberFormat="1" applyFont="1" applyFill="1" applyBorder="1" applyAlignment="1" applyProtection="1">
      <alignment horizontal="center" vertical="center" wrapText="1"/>
    </xf>
    <xf numFmtId="49" fontId="1" fillId="5" borderId="1" xfId="1" applyNumberFormat="1" applyFont="1" applyFill="1" applyBorder="1" applyAlignment="1" applyProtection="1">
      <alignment horizontal="center" vertical="center" wrapText="1"/>
    </xf>
    <xf numFmtId="49" fontId="1" fillId="5" borderId="2" xfId="1" applyNumberFormat="1" applyFont="1" applyFill="1" applyBorder="1" applyAlignment="1" applyProtection="1">
      <alignment horizontal="center" vertical="center" wrapText="1"/>
    </xf>
  </cellXfs>
  <cellStyles count="2">
    <cellStyle name="Normal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3"/>
  <sheetViews>
    <sheetView tabSelected="1" topLeftCell="M1" zoomScaleNormal="100" workbookViewId="0">
      <pane ySplit="2" topLeftCell="A3" activePane="bottomLeft" state="frozen"/>
      <selection pane="bottomLeft" activeCell="M1" sqref="M1"/>
    </sheetView>
  </sheetViews>
  <sheetFormatPr defaultColWidth="7.5" defaultRowHeight="13.5"/>
  <cols>
    <col min="1" max="1" width="3.125" style="7" hidden="1" customWidth="1"/>
    <col min="2" max="2" width="3.75" style="2" hidden="1" customWidth="1"/>
    <col min="3" max="3" width="6.25" style="2" hidden="1" customWidth="1"/>
    <col min="4" max="4" width="10" style="3" hidden="1" customWidth="1"/>
    <col min="5" max="5" width="51.875" style="3" hidden="1" customWidth="1"/>
    <col min="6" max="6" width="9" style="4" hidden="1" customWidth="1"/>
    <col min="7" max="8" width="9" style="5" hidden="1" customWidth="1"/>
    <col min="9" max="9" width="9" style="6" hidden="1" customWidth="1"/>
    <col min="10" max="10" width="9" style="5" hidden="1" customWidth="1"/>
    <col min="11" max="11" width="9" style="7" hidden="1" customWidth="1"/>
    <col min="12" max="12" width="3.125" style="7" hidden="1" customWidth="1"/>
    <col min="13" max="13" width="3.125" style="7" customWidth="1"/>
    <col min="14" max="14" width="3.75" style="2" customWidth="1"/>
    <col min="15" max="15" width="6.25" style="2" customWidth="1"/>
    <col min="16" max="16" width="10" style="3" customWidth="1"/>
    <col min="17" max="17" width="51.875" style="3" customWidth="1"/>
    <col min="18" max="18" width="9" style="10" customWidth="1"/>
    <col min="19" max="19" width="9" style="9" hidden="1" customWidth="1"/>
    <col min="20" max="24" width="9" style="10" hidden="1" customWidth="1"/>
    <col min="25" max="26" width="9" style="11" customWidth="1"/>
    <col min="27" max="27" width="9" style="12" customWidth="1"/>
    <col min="28" max="28" width="9" style="11" customWidth="1"/>
    <col min="29" max="29" width="9" style="7" customWidth="1"/>
    <col min="30" max="30" width="7.5" style="7" customWidth="1"/>
    <col min="31" max="16384" width="7.5" style="7"/>
  </cols>
  <sheetData>
    <row r="1" spans="1:29">
      <c r="A1" s="1" t="s">
        <v>0</v>
      </c>
      <c r="M1" s="1" t="s">
        <v>0</v>
      </c>
      <c r="R1" s="8" t="s">
        <v>1</v>
      </c>
    </row>
    <row r="2" spans="1:29">
      <c r="R2" s="8" t="s">
        <v>2</v>
      </c>
    </row>
    <row r="3" spans="1:29">
      <c r="B3" s="13" t="s">
        <v>3</v>
      </c>
      <c r="C3" s="8" t="s">
        <v>4</v>
      </c>
      <c r="N3" s="14" t="s">
        <v>3</v>
      </c>
      <c r="O3" s="15" t="s">
        <v>5</v>
      </c>
    </row>
    <row r="4" spans="1:29" hidden="1">
      <c r="B4" s="13" t="s">
        <v>3</v>
      </c>
      <c r="C4" s="8" t="s">
        <v>6</v>
      </c>
    </row>
    <row r="5" spans="1:29" hidden="1">
      <c r="B5" s="13" t="s">
        <v>3</v>
      </c>
      <c r="C5" s="8" t="s">
        <v>7</v>
      </c>
    </row>
    <row r="6" spans="1:29" hidden="1">
      <c r="B6" s="13" t="s">
        <v>3</v>
      </c>
      <c r="C6" s="8" t="s">
        <v>8</v>
      </c>
    </row>
    <row r="7" spans="1:29" hidden="1">
      <c r="B7" s="13" t="s">
        <v>3</v>
      </c>
      <c r="C7" s="8" t="s">
        <v>9</v>
      </c>
    </row>
    <row r="8" spans="1:29" hidden="1">
      <c r="B8" s="13" t="s">
        <v>3</v>
      </c>
      <c r="C8" s="8" t="s">
        <v>10</v>
      </c>
    </row>
    <row r="9" spans="1:29" hidden="1">
      <c r="C9" s="8" t="s">
        <v>11</v>
      </c>
    </row>
    <row r="10" spans="1:29" hidden="1">
      <c r="B10" s="13" t="s">
        <v>3</v>
      </c>
      <c r="C10" s="8" t="s">
        <v>12</v>
      </c>
    </row>
    <row r="12" spans="1:29">
      <c r="B12" s="16" t="str">
        <f>N12</f>
        <v>【No.1】</v>
      </c>
      <c r="D12" s="17" t="s">
        <v>13</v>
      </c>
      <c r="E12" s="18" t="str">
        <f>Q12</f>
        <v>消化器科</v>
      </c>
      <c r="G12" s="17" t="s">
        <v>14</v>
      </c>
      <c r="H12" s="19" t="str">
        <f>Z12</f>
        <v>060</v>
      </c>
      <c r="K12" s="17" t="str">
        <f>AC12</f>
        <v>（全患者数：355件）</v>
      </c>
      <c r="N12" s="16" t="s">
        <v>15</v>
      </c>
      <c r="P12" s="17" t="s">
        <v>13</v>
      </c>
      <c r="Q12" s="20" t="s">
        <v>16</v>
      </c>
      <c r="Y12" s="17" t="s">
        <v>14</v>
      </c>
      <c r="Z12" s="21" t="s">
        <v>17</v>
      </c>
      <c r="AC12" s="17" t="s">
        <v>18</v>
      </c>
    </row>
    <row r="14" spans="1:29" ht="27">
      <c r="B14" s="22" t="s">
        <v>19</v>
      </c>
      <c r="C14" s="23" t="s">
        <v>20</v>
      </c>
      <c r="D14" s="23" t="s">
        <v>21</v>
      </c>
      <c r="E14" s="23" t="s">
        <v>22</v>
      </c>
      <c r="F14" s="23" t="s">
        <v>23</v>
      </c>
      <c r="G14" s="23" t="s">
        <v>24</v>
      </c>
      <c r="H14" s="23" t="s">
        <v>25</v>
      </c>
      <c r="I14" s="23" t="s">
        <v>26</v>
      </c>
      <c r="J14" s="23" t="s">
        <v>27</v>
      </c>
      <c r="K14" s="23" t="s">
        <v>28</v>
      </c>
      <c r="N14" s="22" t="s">
        <v>19</v>
      </c>
      <c r="O14" s="23" t="s">
        <v>20</v>
      </c>
      <c r="P14" s="23" t="s">
        <v>21</v>
      </c>
      <c r="Q14" s="23" t="s">
        <v>22</v>
      </c>
      <c r="R14" s="23" t="s">
        <v>23</v>
      </c>
      <c r="S14" s="23" t="s">
        <v>29</v>
      </c>
      <c r="T14" s="23" t="s">
        <v>30</v>
      </c>
      <c r="U14" s="23" t="s">
        <v>31</v>
      </c>
      <c r="V14" s="23" t="s">
        <v>32</v>
      </c>
      <c r="W14" s="23" t="s">
        <v>33</v>
      </c>
      <c r="X14" s="23" t="s">
        <v>34</v>
      </c>
      <c r="Y14" s="23" t="s">
        <v>24</v>
      </c>
      <c r="Z14" s="23" t="s">
        <v>25</v>
      </c>
      <c r="AA14" s="23" t="s">
        <v>26</v>
      </c>
      <c r="AB14" s="23" t="s">
        <v>27</v>
      </c>
      <c r="AC14" s="23" t="s">
        <v>28</v>
      </c>
    </row>
    <row r="15" spans="1:29">
      <c r="B15" s="24">
        <f t="shared" ref="B15:E19" si="0">N15</f>
        <v>1</v>
      </c>
      <c r="C15" s="24">
        <f t="shared" si="0"/>
        <v>1</v>
      </c>
      <c r="D15" s="18" t="str">
        <f t="shared" si="0"/>
        <v>K7211</v>
      </c>
      <c r="E15" s="18" t="str">
        <f t="shared" si="0"/>
        <v>内視鏡的大腸ポリープ・粘膜切除術（長径２ｃｍ未満）</v>
      </c>
      <c r="F15" s="25">
        <f>IF(S15=1,"－",R15)</f>
        <v>128</v>
      </c>
      <c r="G15" s="26">
        <f>IF(S15=1,"－",Y15)</f>
        <v>0.28000000000000003</v>
      </c>
      <c r="H15" s="26">
        <f>IF(S15=1,"－",Z15)</f>
        <v>1.1499999999999999</v>
      </c>
      <c r="I15" s="27">
        <f>IF(S15=1,"－",AA15)</f>
        <v>0</v>
      </c>
      <c r="J15" s="26">
        <f>IF(S15=1,"－",AB15)</f>
        <v>66.23</v>
      </c>
      <c r="K15" s="28"/>
      <c r="N15" s="24">
        <v>1</v>
      </c>
      <c r="O15" s="24">
        <v>1</v>
      </c>
      <c r="P15" s="20" t="s">
        <v>35</v>
      </c>
      <c r="Q15" s="20" t="s">
        <v>36</v>
      </c>
      <c r="R15" s="29">
        <v>128</v>
      </c>
      <c r="S15" s="30">
        <f>IF(R15&lt;10,1,0)</f>
        <v>0</v>
      </c>
      <c r="T15" s="29">
        <v>0</v>
      </c>
      <c r="U15" s="29">
        <v>36</v>
      </c>
      <c r="V15" s="29">
        <v>147</v>
      </c>
      <c r="W15" s="29">
        <v>0</v>
      </c>
      <c r="X15" s="29">
        <v>8477</v>
      </c>
      <c r="Y15" s="31">
        <f>IF(R15=0,0,ROUND(U15/R15,2))</f>
        <v>0.28000000000000003</v>
      </c>
      <c r="Z15" s="31">
        <f>IF(R15=0,0,ROUND(V15/R15,2))</f>
        <v>1.1499999999999999</v>
      </c>
      <c r="AA15" s="32">
        <f>IF(R15=0,0,ROUND(W15/R15,4))</f>
        <v>0</v>
      </c>
      <c r="AB15" s="31">
        <f>IF((R15-T15)=0,0,ROUND(X15/(R15-T15),2))</f>
        <v>66.23</v>
      </c>
      <c r="AC15" s="28"/>
    </row>
    <row r="16" spans="1:29">
      <c r="B16" s="24">
        <f t="shared" si="0"/>
        <v>2</v>
      </c>
      <c r="C16" s="24">
        <f t="shared" si="0"/>
        <v>2</v>
      </c>
      <c r="D16" s="18" t="str">
        <f t="shared" si="0"/>
        <v>K688</v>
      </c>
      <c r="E16" s="18" t="str">
        <f t="shared" si="0"/>
        <v>内視鏡的胆道ステント留置術</v>
      </c>
      <c r="F16" s="25">
        <f>IF(S16=1,"－",R16)</f>
        <v>36</v>
      </c>
      <c r="G16" s="26">
        <f>IF(S16=1,"－",Y16)</f>
        <v>1.58</v>
      </c>
      <c r="H16" s="26">
        <f>IF(S16=1,"－",Z16)</f>
        <v>12.83</v>
      </c>
      <c r="I16" s="27">
        <f>IF(S16=1,"－",AA16)</f>
        <v>2.7799999999999998E-2</v>
      </c>
      <c r="J16" s="26">
        <f>IF(S16=1,"－",AB16)</f>
        <v>73.14</v>
      </c>
      <c r="K16" s="28"/>
      <c r="N16" s="24">
        <v>2</v>
      </c>
      <c r="O16" s="24">
        <v>2</v>
      </c>
      <c r="P16" s="20" t="s">
        <v>37</v>
      </c>
      <c r="Q16" s="20" t="s">
        <v>38</v>
      </c>
      <c r="R16" s="29">
        <v>36</v>
      </c>
      <c r="S16" s="30">
        <f>IF(R16&lt;10,1,0)</f>
        <v>0</v>
      </c>
      <c r="T16" s="29">
        <v>0</v>
      </c>
      <c r="U16" s="29">
        <v>57</v>
      </c>
      <c r="V16" s="29">
        <v>462</v>
      </c>
      <c r="W16" s="29">
        <v>1</v>
      </c>
      <c r="X16" s="29">
        <v>2633</v>
      </c>
      <c r="Y16" s="31">
        <f>IF(R16=0,0,ROUND(U16/R16,2))</f>
        <v>1.58</v>
      </c>
      <c r="Z16" s="31">
        <f>IF(R16=0,0,ROUND(V16/R16,2))</f>
        <v>12.83</v>
      </c>
      <c r="AA16" s="32">
        <f>IF(R16=0,0,ROUND(W16/R16,4))</f>
        <v>2.7799999999999998E-2</v>
      </c>
      <c r="AB16" s="31">
        <f>IF((R16-T16)=0,0,ROUND(X16/(R16-T16),2))</f>
        <v>73.14</v>
      </c>
      <c r="AC16" s="28"/>
    </row>
    <row r="17" spans="2:29" ht="27">
      <c r="B17" s="24">
        <f t="shared" si="0"/>
        <v>3</v>
      </c>
      <c r="C17" s="24">
        <f t="shared" si="0"/>
        <v>3</v>
      </c>
      <c r="D17" s="18" t="str">
        <f t="shared" si="0"/>
        <v>K6152</v>
      </c>
      <c r="E17" s="18" t="str">
        <f t="shared" si="0"/>
        <v>血管塞栓術（頭部、胸腔、腹腔内血管等）（選択的動脈化学塞栓術）</v>
      </c>
      <c r="F17" s="25">
        <f>IF(S17=1,"－",R17)</f>
        <v>21</v>
      </c>
      <c r="G17" s="26">
        <f>IF(S17=1,"－",Y17)</f>
        <v>2.1</v>
      </c>
      <c r="H17" s="26">
        <f>IF(S17=1,"－",Z17)</f>
        <v>7.86</v>
      </c>
      <c r="I17" s="27">
        <f>IF(S17=1,"－",AA17)</f>
        <v>4.7600000000000003E-2</v>
      </c>
      <c r="J17" s="26">
        <f>IF(S17=1,"－",AB17)</f>
        <v>70.95</v>
      </c>
      <c r="K17" s="28"/>
      <c r="N17" s="24">
        <v>3</v>
      </c>
      <c r="O17" s="24">
        <v>3</v>
      </c>
      <c r="P17" s="20" t="s">
        <v>39</v>
      </c>
      <c r="Q17" s="20" t="s">
        <v>40</v>
      </c>
      <c r="R17" s="29">
        <v>21</v>
      </c>
      <c r="S17" s="30">
        <f>IF(R17&lt;10,1,0)</f>
        <v>0</v>
      </c>
      <c r="T17" s="29">
        <v>0</v>
      </c>
      <c r="U17" s="29">
        <v>44</v>
      </c>
      <c r="V17" s="29">
        <v>165</v>
      </c>
      <c r="W17" s="29">
        <v>1</v>
      </c>
      <c r="X17" s="29">
        <v>1490</v>
      </c>
      <c r="Y17" s="31">
        <f>IF(R17=0,0,ROUND(U17/R17,2))</f>
        <v>2.1</v>
      </c>
      <c r="Z17" s="31">
        <f>IF(R17=0,0,ROUND(V17/R17,2))</f>
        <v>7.86</v>
      </c>
      <c r="AA17" s="32">
        <f>IF(R17=0,0,ROUND(W17/R17,4))</f>
        <v>4.7600000000000003E-2</v>
      </c>
      <c r="AB17" s="31">
        <f>IF((R17-T17)=0,0,ROUND(X17/(R17-T17),2))</f>
        <v>70.95</v>
      </c>
      <c r="AC17" s="28"/>
    </row>
    <row r="18" spans="2:29">
      <c r="B18" s="24">
        <f t="shared" si="0"/>
        <v>4</v>
      </c>
      <c r="C18" s="24">
        <f t="shared" si="0"/>
        <v>4</v>
      </c>
      <c r="D18" s="18" t="str">
        <f t="shared" si="0"/>
        <v>K654</v>
      </c>
      <c r="E18" s="18" t="str">
        <f t="shared" si="0"/>
        <v>内視鏡的消化管止血術</v>
      </c>
      <c r="F18" s="25">
        <f>IF(S18=1,"－",R18)</f>
        <v>19</v>
      </c>
      <c r="G18" s="26">
        <f>IF(S18=1,"－",Y18)</f>
        <v>0.53</v>
      </c>
      <c r="H18" s="26">
        <f>IF(S18=1,"－",Z18)</f>
        <v>13.79</v>
      </c>
      <c r="I18" s="27">
        <f>IF(S18=1,"－",AA18)</f>
        <v>0</v>
      </c>
      <c r="J18" s="26">
        <f>IF(S18=1,"－",AB18)</f>
        <v>72</v>
      </c>
      <c r="K18" s="28"/>
      <c r="N18" s="24">
        <v>4</v>
      </c>
      <c r="O18" s="24">
        <v>4</v>
      </c>
      <c r="P18" s="20" t="s">
        <v>41</v>
      </c>
      <c r="Q18" s="20" t="s">
        <v>42</v>
      </c>
      <c r="R18" s="29">
        <v>19</v>
      </c>
      <c r="S18" s="30">
        <f>IF(R18&lt;10,1,0)</f>
        <v>0</v>
      </c>
      <c r="T18" s="29">
        <v>0</v>
      </c>
      <c r="U18" s="29">
        <v>10</v>
      </c>
      <c r="V18" s="29">
        <v>262</v>
      </c>
      <c r="W18" s="29">
        <v>0</v>
      </c>
      <c r="X18" s="29">
        <v>1368</v>
      </c>
      <c r="Y18" s="31">
        <f>IF(R18=0,0,ROUND(U18/R18,2))</f>
        <v>0.53</v>
      </c>
      <c r="Z18" s="31">
        <f>IF(R18=0,0,ROUND(V18/R18,2))</f>
        <v>13.79</v>
      </c>
      <c r="AA18" s="32">
        <f>IF(R18=0,0,ROUND(W18/R18,4))</f>
        <v>0</v>
      </c>
      <c r="AB18" s="31">
        <f>IF((R18-T18)=0,0,ROUND(X18/(R18-T18),2))</f>
        <v>72</v>
      </c>
      <c r="AC18" s="28"/>
    </row>
    <row r="19" spans="2:29" ht="27">
      <c r="B19" s="24">
        <f t="shared" si="0"/>
        <v>5</v>
      </c>
      <c r="C19" s="24">
        <f t="shared" si="0"/>
        <v>5</v>
      </c>
      <c r="D19" s="18" t="str">
        <f t="shared" si="0"/>
        <v>K6532</v>
      </c>
      <c r="E19" s="18" t="str">
        <f t="shared" si="0"/>
        <v>内視鏡的胃、十二指腸ポリープ・粘膜切除術（早期悪性腫瘍粘膜下層）</v>
      </c>
      <c r="F19" s="25">
        <f>IF(S19=1,"－",R19)</f>
        <v>17</v>
      </c>
      <c r="G19" s="26">
        <f>IF(S19=1,"－",Y19)</f>
        <v>0.76</v>
      </c>
      <c r="H19" s="26">
        <f>IF(S19=1,"－",Z19)</f>
        <v>7.35</v>
      </c>
      <c r="I19" s="27">
        <f>IF(S19=1,"－",AA19)</f>
        <v>0</v>
      </c>
      <c r="J19" s="26">
        <f>IF(S19=1,"－",AB19)</f>
        <v>69.94</v>
      </c>
      <c r="K19" s="28"/>
      <c r="N19" s="24">
        <v>5</v>
      </c>
      <c r="O19" s="24">
        <v>5</v>
      </c>
      <c r="P19" s="20" t="s">
        <v>43</v>
      </c>
      <c r="Q19" s="20" t="s">
        <v>44</v>
      </c>
      <c r="R19" s="29">
        <v>17</v>
      </c>
      <c r="S19" s="30">
        <f>IF(R19&lt;10,1,0)</f>
        <v>0</v>
      </c>
      <c r="T19" s="29">
        <v>0</v>
      </c>
      <c r="U19" s="29">
        <v>13</v>
      </c>
      <c r="V19" s="29">
        <v>125</v>
      </c>
      <c r="W19" s="29">
        <v>0</v>
      </c>
      <c r="X19" s="29">
        <v>1189</v>
      </c>
      <c r="Y19" s="31">
        <f>IF(R19=0,0,ROUND(U19/R19,2))</f>
        <v>0.76</v>
      </c>
      <c r="Z19" s="31">
        <f>IF(R19=0,0,ROUND(V19/R19,2))</f>
        <v>7.35</v>
      </c>
      <c r="AA19" s="32">
        <f>IF(R19=0,0,ROUND(W19/R19,4))</f>
        <v>0</v>
      </c>
      <c r="AB19" s="31">
        <f>IF((R19-T19)=0,0,ROUND(X19/(R19-T19),2))</f>
        <v>69.94</v>
      </c>
      <c r="AC19" s="28"/>
    </row>
    <row r="21" spans="2:29">
      <c r="B21" s="33"/>
      <c r="C21" s="34"/>
      <c r="D21" s="34"/>
      <c r="E21" s="34"/>
      <c r="F21" s="34"/>
      <c r="G21" s="34"/>
      <c r="H21" s="34"/>
      <c r="I21" s="34"/>
      <c r="J21" s="34"/>
      <c r="K21" s="35"/>
    </row>
    <row r="22" spans="2:29">
      <c r="B22" s="36"/>
      <c r="C22" s="37"/>
      <c r="D22" s="37"/>
      <c r="E22" s="37"/>
      <c r="F22" s="37"/>
      <c r="G22" s="37"/>
      <c r="H22" s="37"/>
      <c r="I22" s="37"/>
      <c r="J22" s="37"/>
      <c r="K22" s="38"/>
    </row>
    <row r="23" spans="2:29">
      <c r="B23" s="36"/>
      <c r="C23" s="37"/>
      <c r="D23" s="37"/>
      <c r="E23" s="37"/>
      <c r="F23" s="37"/>
      <c r="G23" s="37"/>
      <c r="H23" s="37"/>
      <c r="I23" s="37"/>
      <c r="J23" s="37"/>
      <c r="K23" s="38"/>
    </row>
    <row r="24" spans="2:29">
      <c r="B24" s="36"/>
      <c r="C24" s="37"/>
      <c r="D24" s="37"/>
      <c r="E24" s="37"/>
      <c r="F24" s="37"/>
      <c r="G24" s="37"/>
      <c r="H24" s="37"/>
      <c r="I24" s="37"/>
      <c r="J24" s="37"/>
      <c r="K24" s="38"/>
    </row>
    <row r="25" spans="2:29">
      <c r="B25" s="36"/>
      <c r="C25" s="37"/>
      <c r="D25" s="37"/>
      <c r="E25" s="37"/>
      <c r="F25" s="37"/>
      <c r="G25" s="37"/>
      <c r="H25" s="37"/>
      <c r="I25" s="37"/>
      <c r="J25" s="37"/>
      <c r="K25" s="38"/>
    </row>
    <row r="26" spans="2:29">
      <c r="B26" s="39"/>
      <c r="C26" s="40"/>
      <c r="D26" s="40"/>
      <c r="E26" s="40"/>
      <c r="F26" s="40"/>
      <c r="G26" s="40"/>
      <c r="H26" s="40"/>
      <c r="I26" s="40"/>
      <c r="J26" s="40"/>
      <c r="K26" s="41"/>
    </row>
    <row r="28" spans="2:29">
      <c r="B28" s="16" t="str">
        <f>N28</f>
        <v>【No.2】</v>
      </c>
      <c r="D28" s="17" t="s">
        <v>13</v>
      </c>
      <c r="E28" s="18" t="str">
        <f>Q28</f>
        <v>整形外科</v>
      </c>
      <c r="G28" s="17" t="s">
        <v>14</v>
      </c>
      <c r="H28" s="19" t="str">
        <f>Z28</f>
        <v>120</v>
      </c>
      <c r="K28" s="17" t="str">
        <f>AC28</f>
        <v>（全患者数：339件）</v>
      </c>
      <c r="N28" s="16" t="s">
        <v>45</v>
      </c>
      <c r="P28" s="17" t="s">
        <v>13</v>
      </c>
      <c r="Q28" s="20" t="s">
        <v>46</v>
      </c>
      <c r="Y28" s="17" t="s">
        <v>14</v>
      </c>
      <c r="Z28" s="21" t="s">
        <v>47</v>
      </c>
      <c r="AC28" s="17" t="s">
        <v>48</v>
      </c>
    </row>
    <row r="30" spans="2:29" ht="27">
      <c r="B30" s="42" t="s">
        <v>19</v>
      </c>
      <c r="C30" s="43" t="s">
        <v>20</v>
      </c>
      <c r="D30" s="43" t="s">
        <v>21</v>
      </c>
      <c r="E30" s="43" t="s">
        <v>22</v>
      </c>
      <c r="F30" s="43" t="s">
        <v>23</v>
      </c>
      <c r="G30" s="43" t="s">
        <v>24</v>
      </c>
      <c r="H30" s="43" t="s">
        <v>25</v>
      </c>
      <c r="I30" s="43" t="s">
        <v>26</v>
      </c>
      <c r="J30" s="43" t="s">
        <v>27</v>
      </c>
      <c r="K30" s="43" t="s">
        <v>28</v>
      </c>
      <c r="N30" s="42" t="s">
        <v>19</v>
      </c>
      <c r="O30" s="43" t="s">
        <v>20</v>
      </c>
      <c r="P30" s="43" t="s">
        <v>21</v>
      </c>
      <c r="Q30" s="43" t="s">
        <v>22</v>
      </c>
      <c r="R30" s="43" t="s">
        <v>23</v>
      </c>
      <c r="S30" s="43" t="s">
        <v>29</v>
      </c>
      <c r="T30" s="43" t="s">
        <v>30</v>
      </c>
      <c r="U30" s="43" t="s">
        <v>31</v>
      </c>
      <c r="V30" s="43" t="s">
        <v>32</v>
      </c>
      <c r="W30" s="43" t="s">
        <v>33</v>
      </c>
      <c r="X30" s="43" t="s">
        <v>34</v>
      </c>
      <c r="Y30" s="43" t="s">
        <v>24</v>
      </c>
      <c r="Z30" s="43" t="s">
        <v>25</v>
      </c>
      <c r="AA30" s="43" t="s">
        <v>26</v>
      </c>
      <c r="AB30" s="43" t="s">
        <v>27</v>
      </c>
      <c r="AC30" s="43" t="s">
        <v>28</v>
      </c>
    </row>
    <row r="31" spans="2:29">
      <c r="B31" s="24">
        <f t="shared" ref="B31:E35" si="1">N31</f>
        <v>1</v>
      </c>
      <c r="C31" s="24">
        <f t="shared" si="1"/>
        <v>1</v>
      </c>
      <c r="D31" s="18" t="str">
        <f t="shared" si="1"/>
        <v>K0461</v>
      </c>
      <c r="E31" s="18" t="str">
        <f t="shared" si="1"/>
        <v>骨折観血的手術（大腿）　など</v>
      </c>
      <c r="F31" s="25">
        <f>IF(S31=1,"－",R31)</f>
        <v>77</v>
      </c>
      <c r="G31" s="26">
        <f>IF(S31=1,"－",Y31)</f>
        <v>3.92</v>
      </c>
      <c r="H31" s="26">
        <f>IF(S31=1,"－",Z31)</f>
        <v>42.77</v>
      </c>
      <c r="I31" s="27">
        <f>IF(S31=1,"－",AA31)</f>
        <v>5.1900000000000002E-2</v>
      </c>
      <c r="J31" s="26">
        <f>IF(S31=1,"－",AB31)</f>
        <v>79.900000000000006</v>
      </c>
      <c r="K31" s="28"/>
      <c r="N31" s="24">
        <v>1</v>
      </c>
      <c r="O31" s="24">
        <v>1</v>
      </c>
      <c r="P31" s="20" t="s">
        <v>49</v>
      </c>
      <c r="Q31" s="20" t="s">
        <v>50</v>
      </c>
      <c r="R31" s="29">
        <v>77</v>
      </c>
      <c r="S31" s="30">
        <f>IF(R31&lt;10,1,0)</f>
        <v>0</v>
      </c>
      <c r="T31" s="29">
        <v>0</v>
      </c>
      <c r="U31" s="29">
        <v>302</v>
      </c>
      <c r="V31" s="29">
        <v>3293</v>
      </c>
      <c r="W31" s="29">
        <v>4</v>
      </c>
      <c r="X31" s="29">
        <v>6152</v>
      </c>
      <c r="Y31" s="31">
        <f>IF(R31=0,0,ROUND(U31/R31,2))</f>
        <v>3.92</v>
      </c>
      <c r="Z31" s="31">
        <f>IF(R31=0,0,ROUND(V31/R31,2))</f>
        <v>42.77</v>
      </c>
      <c r="AA31" s="32">
        <f>IF(R31=0,0,ROUND(W31/R31,4))</f>
        <v>5.1900000000000002E-2</v>
      </c>
      <c r="AB31" s="31">
        <f>IF((R31-T31)=0,0,ROUND(X31/(R31-T31),2))</f>
        <v>79.900000000000006</v>
      </c>
      <c r="AC31" s="28"/>
    </row>
    <row r="32" spans="2:29">
      <c r="B32" s="24">
        <f t="shared" si="1"/>
        <v>2</v>
      </c>
      <c r="C32" s="24">
        <f t="shared" si="1"/>
        <v>2</v>
      </c>
      <c r="D32" s="18" t="str">
        <f t="shared" si="1"/>
        <v>K0462</v>
      </c>
      <c r="E32" s="18" t="str">
        <f t="shared" si="1"/>
        <v>骨折観血的手術（前腕）　など</v>
      </c>
      <c r="F32" s="25">
        <f>IF(S32=1,"－",R32)</f>
        <v>62</v>
      </c>
      <c r="G32" s="26">
        <f>IF(S32=1,"－",Y32)</f>
        <v>2.2400000000000002</v>
      </c>
      <c r="H32" s="26">
        <f>IF(S32=1,"－",Z32)</f>
        <v>13.13</v>
      </c>
      <c r="I32" s="27">
        <f>IF(S32=1,"－",AA32)</f>
        <v>0</v>
      </c>
      <c r="J32" s="26">
        <f>IF(S32=1,"－",AB32)</f>
        <v>60.35</v>
      </c>
      <c r="K32" s="28"/>
      <c r="N32" s="24">
        <v>2</v>
      </c>
      <c r="O32" s="24">
        <v>2</v>
      </c>
      <c r="P32" s="20" t="s">
        <v>51</v>
      </c>
      <c r="Q32" s="20" t="s">
        <v>52</v>
      </c>
      <c r="R32" s="29">
        <v>62</v>
      </c>
      <c r="S32" s="30">
        <f>IF(R32&lt;10,1,0)</f>
        <v>0</v>
      </c>
      <c r="T32" s="29">
        <v>0</v>
      </c>
      <c r="U32" s="29">
        <v>139</v>
      </c>
      <c r="V32" s="29">
        <v>814</v>
      </c>
      <c r="W32" s="29">
        <v>0</v>
      </c>
      <c r="X32" s="29">
        <v>3742</v>
      </c>
      <c r="Y32" s="31">
        <f>IF(R32=0,0,ROUND(U32/R32,2))</f>
        <v>2.2400000000000002</v>
      </c>
      <c r="Z32" s="31">
        <f>IF(R32=0,0,ROUND(V32/R32,2))</f>
        <v>13.13</v>
      </c>
      <c r="AA32" s="32">
        <f>IF(R32=0,0,ROUND(W32/R32,4))</f>
        <v>0</v>
      </c>
      <c r="AB32" s="31">
        <f>IF((R32-T32)=0,0,ROUND(X32/(R32-T32),2))</f>
        <v>60.35</v>
      </c>
      <c r="AC32" s="28"/>
    </row>
    <row r="33" spans="2:29">
      <c r="B33" s="24">
        <f t="shared" si="1"/>
        <v>3</v>
      </c>
      <c r="C33" s="24">
        <f t="shared" si="1"/>
        <v>3</v>
      </c>
      <c r="D33" s="18" t="str">
        <f t="shared" si="1"/>
        <v>K0811</v>
      </c>
      <c r="E33" s="18" t="str">
        <f t="shared" si="1"/>
        <v>人工骨頭挿入術（股）　など</v>
      </c>
      <c r="F33" s="25">
        <f>IF(S33=1,"－",R33)</f>
        <v>45</v>
      </c>
      <c r="G33" s="26">
        <f>IF(S33=1,"－",Y33)</f>
        <v>4.6399999999999997</v>
      </c>
      <c r="H33" s="26">
        <f>IF(S33=1,"－",Z33)</f>
        <v>45.53</v>
      </c>
      <c r="I33" s="27">
        <f>IF(S33=1,"－",AA33)</f>
        <v>8.8900000000000007E-2</v>
      </c>
      <c r="J33" s="26">
        <f>IF(S33=1,"－",AB33)</f>
        <v>79.8</v>
      </c>
      <c r="K33" s="28"/>
      <c r="N33" s="24">
        <v>3</v>
      </c>
      <c r="O33" s="24">
        <v>3</v>
      </c>
      <c r="P33" s="20" t="s">
        <v>53</v>
      </c>
      <c r="Q33" s="20" t="s">
        <v>54</v>
      </c>
      <c r="R33" s="29">
        <v>45</v>
      </c>
      <c r="S33" s="30">
        <f>IF(R33&lt;10,1,0)</f>
        <v>0</v>
      </c>
      <c r="T33" s="29">
        <v>0</v>
      </c>
      <c r="U33" s="29">
        <v>209</v>
      </c>
      <c r="V33" s="29">
        <v>2049</v>
      </c>
      <c r="W33" s="29">
        <v>4</v>
      </c>
      <c r="X33" s="29">
        <v>3591</v>
      </c>
      <c r="Y33" s="31">
        <f>IF(R33=0,0,ROUND(U33/R33,2))</f>
        <v>4.6399999999999997</v>
      </c>
      <c r="Z33" s="31">
        <f>IF(R33=0,0,ROUND(V33/R33,2))</f>
        <v>45.53</v>
      </c>
      <c r="AA33" s="32">
        <f>IF(R33=0,0,ROUND(W33/R33,4))</f>
        <v>8.8900000000000007E-2</v>
      </c>
      <c r="AB33" s="31">
        <f>IF((R33-T33)=0,0,ROUND(X33/(R33-T33),2))</f>
        <v>79.8</v>
      </c>
      <c r="AC33" s="28"/>
    </row>
    <row r="34" spans="2:29">
      <c r="B34" s="24">
        <f t="shared" si="1"/>
        <v>4</v>
      </c>
      <c r="C34" s="24">
        <f t="shared" si="1"/>
        <v>4</v>
      </c>
      <c r="D34" s="18" t="str">
        <f t="shared" si="1"/>
        <v>K0463</v>
      </c>
      <c r="E34" s="18" t="str">
        <f t="shared" si="1"/>
        <v>骨折観血的手術（鎖骨）　など</v>
      </c>
      <c r="F34" s="25">
        <f>IF(S34=1,"－",R34)</f>
        <v>33</v>
      </c>
      <c r="G34" s="26">
        <f>IF(S34=1,"－",Y34)</f>
        <v>2.76</v>
      </c>
      <c r="H34" s="26">
        <f>IF(S34=1,"－",Z34)</f>
        <v>9.8800000000000008</v>
      </c>
      <c r="I34" s="27">
        <f>IF(S34=1,"－",AA34)</f>
        <v>3.0300000000000001E-2</v>
      </c>
      <c r="J34" s="26">
        <f>IF(S34=1,"－",AB34)</f>
        <v>51.97</v>
      </c>
      <c r="K34" s="28"/>
      <c r="N34" s="24">
        <v>4</v>
      </c>
      <c r="O34" s="24">
        <v>4</v>
      </c>
      <c r="P34" s="20" t="s">
        <v>55</v>
      </c>
      <c r="Q34" s="20" t="s">
        <v>56</v>
      </c>
      <c r="R34" s="29">
        <v>33</v>
      </c>
      <c r="S34" s="30">
        <f>IF(R34&lt;10,1,0)</f>
        <v>0</v>
      </c>
      <c r="T34" s="29">
        <v>0</v>
      </c>
      <c r="U34" s="29">
        <v>91</v>
      </c>
      <c r="V34" s="29">
        <v>326</v>
      </c>
      <c r="W34" s="29">
        <v>1</v>
      </c>
      <c r="X34" s="29">
        <v>1715</v>
      </c>
      <c r="Y34" s="31">
        <f>IF(R34=0,0,ROUND(U34/R34,2))</f>
        <v>2.76</v>
      </c>
      <c r="Z34" s="31">
        <f>IF(R34=0,0,ROUND(V34/R34,2))</f>
        <v>9.8800000000000008</v>
      </c>
      <c r="AA34" s="32">
        <f>IF(R34=0,0,ROUND(W34/R34,4))</f>
        <v>3.0300000000000001E-2</v>
      </c>
      <c r="AB34" s="31">
        <f>IF((R34-T34)=0,0,ROUND(X34/(R34-T34),2))</f>
        <v>51.97</v>
      </c>
      <c r="AC34" s="28"/>
    </row>
    <row r="35" spans="2:29">
      <c r="B35" s="24">
        <f t="shared" si="1"/>
        <v>5</v>
      </c>
      <c r="C35" s="24">
        <f t="shared" si="1"/>
        <v>5</v>
      </c>
      <c r="D35" s="18" t="str">
        <f t="shared" si="1"/>
        <v>K0483</v>
      </c>
      <c r="E35" s="18" t="str">
        <f t="shared" si="1"/>
        <v>骨内異物（挿入物を含む）除去術（前腕）　など</v>
      </c>
      <c r="F35" s="25">
        <f>IF(S35=1,"－",R35)</f>
        <v>23</v>
      </c>
      <c r="G35" s="26">
        <f>IF(S35=1,"－",Y35)</f>
        <v>1.26</v>
      </c>
      <c r="H35" s="26">
        <f>IF(S35=1,"－",Z35)</f>
        <v>1.48</v>
      </c>
      <c r="I35" s="27">
        <f>IF(S35=1,"－",AA35)</f>
        <v>0</v>
      </c>
      <c r="J35" s="26">
        <f>IF(S35=1,"－",AB35)</f>
        <v>50.91</v>
      </c>
      <c r="K35" s="28"/>
      <c r="N35" s="24">
        <v>5</v>
      </c>
      <c r="O35" s="24">
        <v>5</v>
      </c>
      <c r="P35" s="20" t="s">
        <v>57</v>
      </c>
      <c r="Q35" s="20" t="s">
        <v>58</v>
      </c>
      <c r="R35" s="29">
        <v>23</v>
      </c>
      <c r="S35" s="30">
        <f>IF(R35&lt;10,1,0)</f>
        <v>0</v>
      </c>
      <c r="T35" s="29">
        <v>0</v>
      </c>
      <c r="U35" s="29">
        <v>29</v>
      </c>
      <c r="V35" s="29">
        <v>34</v>
      </c>
      <c r="W35" s="29">
        <v>0</v>
      </c>
      <c r="X35" s="29">
        <v>1171</v>
      </c>
      <c r="Y35" s="31">
        <f>IF(R35=0,0,ROUND(U35/R35,2))</f>
        <v>1.26</v>
      </c>
      <c r="Z35" s="31">
        <f>IF(R35=0,0,ROUND(V35/R35,2))</f>
        <v>1.48</v>
      </c>
      <c r="AA35" s="32">
        <f>IF(R35=0,0,ROUND(W35/R35,4))</f>
        <v>0</v>
      </c>
      <c r="AB35" s="31">
        <f>IF((R35-T35)=0,0,ROUND(X35/(R35-T35),2))</f>
        <v>50.91</v>
      </c>
      <c r="AC35" s="28"/>
    </row>
    <row r="37" spans="2:29">
      <c r="B37" s="33"/>
      <c r="C37" s="34"/>
      <c r="D37" s="34"/>
      <c r="E37" s="34"/>
      <c r="F37" s="34"/>
      <c r="G37" s="34"/>
      <c r="H37" s="34"/>
      <c r="I37" s="34"/>
      <c r="J37" s="34"/>
      <c r="K37" s="35"/>
    </row>
    <row r="38" spans="2:29">
      <c r="B38" s="36"/>
      <c r="C38" s="37"/>
      <c r="D38" s="37"/>
      <c r="E38" s="37"/>
      <c r="F38" s="37"/>
      <c r="G38" s="37"/>
      <c r="H38" s="37"/>
      <c r="I38" s="37"/>
      <c r="J38" s="37"/>
      <c r="K38" s="38"/>
    </row>
    <row r="39" spans="2:29">
      <c r="B39" s="36"/>
      <c r="C39" s="37"/>
      <c r="D39" s="37"/>
      <c r="E39" s="37"/>
      <c r="F39" s="37"/>
      <c r="G39" s="37"/>
      <c r="H39" s="37"/>
      <c r="I39" s="37"/>
      <c r="J39" s="37"/>
      <c r="K39" s="38"/>
    </row>
    <row r="40" spans="2:29">
      <c r="B40" s="36"/>
      <c r="C40" s="37"/>
      <c r="D40" s="37"/>
      <c r="E40" s="37"/>
      <c r="F40" s="37"/>
      <c r="G40" s="37"/>
      <c r="H40" s="37"/>
      <c r="I40" s="37"/>
      <c r="J40" s="37"/>
      <c r="K40" s="38"/>
    </row>
    <row r="41" spans="2:29">
      <c r="B41" s="36"/>
      <c r="C41" s="37"/>
      <c r="D41" s="37"/>
      <c r="E41" s="37"/>
      <c r="F41" s="37"/>
      <c r="G41" s="37"/>
      <c r="H41" s="37"/>
      <c r="I41" s="37"/>
      <c r="J41" s="37"/>
      <c r="K41" s="38"/>
    </row>
    <row r="42" spans="2:29">
      <c r="B42" s="39"/>
      <c r="C42" s="40"/>
      <c r="D42" s="40"/>
      <c r="E42" s="40"/>
      <c r="F42" s="40"/>
      <c r="G42" s="40"/>
      <c r="H42" s="40"/>
      <c r="I42" s="40"/>
      <c r="J42" s="40"/>
      <c r="K42" s="41"/>
    </row>
    <row r="44" spans="2:29">
      <c r="B44" s="16" t="str">
        <f>N44</f>
        <v>【No.3】</v>
      </c>
      <c r="D44" s="17" t="s">
        <v>13</v>
      </c>
      <c r="E44" s="18" t="str">
        <f>Q44</f>
        <v>外科</v>
      </c>
      <c r="G44" s="17" t="s">
        <v>14</v>
      </c>
      <c r="H44" s="19" t="str">
        <f>Z44</f>
        <v>110</v>
      </c>
      <c r="K44" s="17" t="str">
        <f>AC44</f>
        <v>（全患者数：293件）</v>
      </c>
      <c r="N44" s="16" t="s">
        <v>59</v>
      </c>
      <c r="P44" s="17" t="s">
        <v>13</v>
      </c>
      <c r="Q44" s="20" t="s">
        <v>60</v>
      </c>
      <c r="Y44" s="17" t="s">
        <v>14</v>
      </c>
      <c r="Z44" s="21" t="s">
        <v>61</v>
      </c>
      <c r="AC44" s="17" t="s">
        <v>62</v>
      </c>
    </row>
    <row r="46" spans="2:29" ht="27">
      <c r="B46" s="22" t="s">
        <v>19</v>
      </c>
      <c r="C46" s="23" t="s">
        <v>20</v>
      </c>
      <c r="D46" s="23" t="s">
        <v>21</v>
      </c>
      <c r="E46" s="23" t="s">
        <v>22</v>
      </c>
      <c r="F46" s="23" t="s">
        <v>23</v>
      </c>
      <c r="G46" s="23" t="s">
        <v>24</v>
      </c>
      <c r="H46" s="23" t="s">
        <v>25</v>
      </c>
      <c r="I46" s="23" t="s">
        <v>26</v>
      </c>
      <c r="J46" s="23" t="s">
        <v>27</v>
      </c>
      <c r="K46" s="23" t="s">
        <v>28</v>
      </c>
      <c r="N46" s="22" t="s">
        <v>19</v>
      </c>
      <c r="O46" s="23" t="s">
        <v>20</v>
      </c>
      <c r="P46" s="23" t="s">
        <v>21</v>
      </c>
      <c r="Q46" s="23" t="s">
        <v>22</v>
      </c>
      <c r="R46" s="23" t="s">
        <v>23</v>
      </c>
      <c r="S46" s="23" t="s">
        <v>29</v>
      </c>
      <c r="T46" s="23" t="s">
        <v>30</v>
      </c>
      <c r="U46" s="23" t="s">
        <v>31</v>
      </c>
      <c r="V46" s="23" t="s">
        <v>32</v>
      </c>
      <c r="W46" s="23" t="s">
        <v>33</v>
      </c>
      <c r="X46" s="23" t="s">
        <v>34</v>
      </c>
      <c r="Y46" s="23" t="s">
        <v>24</v>
      </c>
      <c r="Z46" s="23" t="s">
        <v>25</v>
      </c>
      <c r="AA46" s="23" t="s">
        <v>26</v>
      </c>
      <c r="AB46" s="23" t="s">
        <v>27</v>
      </c>
      <c r="AC46" s="23" t="s">
        <v>28</v>
      </c>
    </row>
    <row r="47" spans="2:29">
      <c r="B47" s="24">
        <f t="shared" ref="B47:E51" si="2">N47</f>
        <v>1</v>
      </c>
      <c r="C47" s="24">
        <f t="shared" si="2"/>
        <v>1</v>
      </c>
      <c r="D47" s="18" t="str">
        <f t="shared" si="2"/>
        <v>K672-2</v>
      </c>
      <c r="E47" s="18" t="str">
        <f t="shared" si="2"/>
        <v>腹腔鏡下胆嚢摘出術</v>
      </c>
      <c r="F47" s="25">
        <f>IF(S47=1,"－",R47)</f>
        <v>36</v>
      </c>
      <c r="G47" s="26">
        <f>IF(S47=1,"－",Y47)</f>
        <v>1.92</v>
      </c>
      <c r="H47" s="26">
        <f>IF(S47=1,"－",Z47)</f>
        <v>4.9400000000000004</v>
      </c>
      <c r="I47" s="27">
        <f>IF(S47=1,"－",AA47)</f>
        <v>0</v>
      </c>
      <c r="J47" s="26">
        <f>IF(S47=1,"－",AB47)</f>
        <v>63.53</v>
      </c>
      <c r="K47" s="28"/>
      <c r="N47" s="24">
        <v>1</v>
      </c>
      <c r="O47" s="24">
        <v>1</v>
      </c>
      <c r="P47" s="20" t="s">
        <v>63</v>
      </c>
      <c r="Q47" s="20" t="s">
        <v>64</v>
      </c>
      <c r="R47" s="29">
        <v>36</v>
      </c>
      <c r="S47" s="30">
        <f>IF(R47&lt;10,1,0)</f>
        <v>0</v>
      </c>
      <c r="T47" s="29">
        <v>0</v>
      </c>
      <c r="U47" s="29">
        <v>69</v>
      </c>
      <c r="V47" s="29">
        <v>178</v>
      </c>
      <c r="W47" s="29">
        <v>0</v>
      </c>
      <c r="X47" s="29">
        <v>2287</v>
      </c>
      <c r="Y47" s="31">
        <f>IF(R47=0,0,ROUND(U47/R47,2))</f>
        <v>1.92</v>
      </c>
      <c r="Z47" s="31">
        <f>IF(R47=0,0,ROUND(V47/R47,2))</f>
        <v>4.9400000000000004</v>
      </c>
      <c r="AA47" s="32">
        <f>IF(R47=0,0,ROUND(W47/R47,4))</f>
        <v>0</v>
      </c>
      <c r="AB47" s="31">
        <f>IF((R47-T47)=0,0,ROUND(X47/(R47-T47),2))</f>
        <v>63.53</v>
      </c>
      <c r="AC47" s="28"/>
    </row>
    <row r="48" spans="2:29">
      <c r="B48" s="24">
        <f t="shared" si="2"/>
        <v>2</v>
      </c>
      <c r="C48" s="24">
        <f t="shared" si="2"/>
        <v>2</v>
      </c>
      <c r="D48" s="18" t="str">
        <f t="shared" si="2"/>
        <v>K6335</v>
      </c>
      <c r="E48" s="18" t="str">
        <f t="shared" si="2"/>
        <v>鼠径ヘルニア手術</v>
      </c>
      <c r="F48" s="25">
        <f>IF(S48=1,"－",R48)</f>
        <v>34</v>
      </c>
      <c r="G48" s="26">
        <f>IF(S48=1,"－",Y48)</f>
        <v>1.35</v>
      </c>
      <c r="H48" s="26">
        <f>IF(S48=1,"－",Z48)</f>
        <v>1.68</v>
      </c>
      <c r="I48" s="27">
        <f>IF(S48=1,"－",AA48)</f>
        <v>0</v>
      </c>
      <c r="J48" s="26">
        <f>IF(S48=1,"－",AB48)</f>
        <v>71.239999999999995</v>
      </c>
      <c r="K48" s="28"/>
      <c r="N48" s="24">
        <v>2</v>
      </c>
      <c r="O48" s="24">
        <v>2</v>
      </c>
      <c r="P48" s="20" t="s">
        <v>65</v>
      </c>
      <c r="Q48" s="20" t="s">
        <v>66</v>
      </c>
      <c r="R48" s="29">
        <v>34</v>
      </c>
      <c r="S48" s="30">
        <f>IF(R48&lt;10,1,0)</f>
        <v>0</v>
      </c>
      <c r="T48" s="29">
        <v>0</v>
      </c>
      <c r="U48" s="29">
        <v>46</v>
      </c>
      <c r="V48" s="29">
        <v>57</v>
      </c>
      <c r="W48" s="29">
        <v>0</v>
      </c>
      <c r="X48" s="29">
        <v>2422</v>
      </c>
      <c r="Y48" s="31">
        <f>IF(R48=0,0,ROUND(U48/R48,2))</f>
        <v>1.35</v>
      </c>
      <c r="Z48" s="31">
        <f>IF(R48=0,0,ROUND(V48/R48,2))</f>
        <v>1.68</v>
      </c>
      <c r="AA48" s="32">
        <f>IF(R48=0,0,ROUND(W48/R48,4))</f>
        <v>0</v>
      </c>
      <c r="AB48" s="31">
        <f>IF((R48-T48)=0,0,ROUND(X48/(R48-T48),2))</f>
        <v>71.239999999999995</v>
      </c>
      <c r="AC48" s="28"/>
    </row>
    <row r="49" spans="2:29">
      <c r="B49" s="24">
        <f t="shared" si="2"/>
        <v>3</v>
      </c>
      <c r="C49" s="24">
        <f t="shared" si="2"/>
        <v>3</v>
      </c>
      <c r="D49" s="18" t="str">
        <f t="shared" si="2"/>
        <v>K634</v>
      </c>
      <c r="E49" s="18" t="str">
        <f t="shared" si="2"/>
        <v>腹腔鏡下鼠径ヘルニア手術（両側）</v>
      </c>
      <c r="F49" s="25">
        <f>IF(S49=1,"－",R49)</f>
        <v>19</v>
      </c>
      <c r="G49" s="26">
        <f>IF(S49=1,"－",Y49)</f>
        <v>1</v>
      </c>
      <c r="H49" s="26">
        <f>IF(S49=1,"－",Z49)</f>
        <v>1.21</v>
      </c>
      <c r="I49" s="27">
        <f>IF(S49=1,"－",AA49)</f>
        <v>0</v>
      </c>
      <c r="J49" s="26">
        <f>IF(S49=1,"－",AB49)</f>
        <v>65.209999999999994</v>
      </c>
      <c r="K49" s="28"/>
      <c r="N49" s="24">
        <v>3</v>
      </c>
      <c r="O49" s="24">
        <v>3</v>
      </c>
      <c r="P49" s="20" t="s">
        <v>67</v>
      </c>
      <c r="Q49" s="20" t="s">
        <v>68</v>
      </c>
      <c r="R49" s="29">
        <v>19</v>
      </c>
      <c r="S49" s="30">
        <f>IF(R49&lt;10,1,0)</f>
        <v>0</v>
      </c>
      <c r="T49" s="29">
        <v>0</v>
      </c>
      <c r="U49" s="29">
        <v>19</v>
      </c>
      <c r="V49" s="29">
        <v>23</v>
      </c>
      <c r="W49" s="29">
        <v>0</v>
      </c>
      <c r="X49" s="29">
        <v>1239</v>
      </c>
      <c r="Y49" s="31">
        <f>IF(R49=0,0,ROUND(U49/R49,2))</f>
        <v>1</v>
      </c>
      <c r="Z49" s="31">
        <f>IF(R49=0,0,ROUND(V49/R49,2))</f>
        <v>1.21</v>
      </c>
      <c r="AA49" s="32">
        <f>IF(R49=0,0,ROUND(W49/R49,4))</f>
        <v>0</v>
      </c>
      <c r="AB49" s="31">
        <f>IF((R49-T49)=0,0,ROUND(X49/(R49-T49),2))</f>
        <v>65.209999999999994</v>
      </c>
      <c r="AC49" s="28"/>
    </row>
    <row r="50" spans="2:29" ht="27">
      <c r="B50" s="24">
        <f t="shared" si="2"/>
        <v>4</v>
      </c>
      <c r="C50" s="24">
        <f t="shared" si="2"/>
        <v>4</v>
      </c>
      <c r="D50" s="18" t="str">
        <f t="shared" si="2"/>
        <v>K6113</v>
      </c>
      <c r="E50" s="18" t="str">
        <f t="shared" si="2"/>
        <v>抗悪性腫瘍剤静脈内持続注入用植込型カテーテル設置（頭頸部その他）</v>
      </c>
      <c r="F50" s="25">
        <f>IF(S50=1,"－",R50)</f>
        <v>18</v>
      </c>
      <c r="G50" s="26">
        <f>IF(S50=1,"－",Y50)</f>
        <v>0.11</v>
      </c>
      <c r="H50" s="26">
        <f>IF(S50=1,"－",Z50)</f>
        <v>1.06</v>
      </c>
      <c r="I50" s="27">
        <f>IF(S50=1,"－",AA50)</f>
        <v>0</v>
      </c>
      <c r="J50" s="26">
        <f>IF(S50=1,"－",AB50)</f>
        <v>66.44</v>
      </c>
      <c r="K50" s="28"/>
      <c r="N50" s="24">
        <v>4</v>
      </c>
      <c r="O50" s="24">
        <v>4</v>
      </c>
      <c r="P50" s="20" t="s">
        <v>69</v>
      </c>
      <c r="Q50" s="20" t="s">
        <v>70</v>
      </c>
      <c r="R50" s="29">
        <v>18</v>
      </c>
      <c r="S50" s="30">
        <f>IF(R50&lt;10,1,0)</f>
        <v>0</v>
      </c>
      <c r="T50" s="29">
        <v>0</v>
      </c>
      <c r="U50" s="29">
        <v>2</v>
      </c>
      <c r="V50" s="29">
        <v>19</v>
      </c>
      <c r="W50" s="29">
        <v>0</v>
      </c>
      <c r="X50" s="29">
        <v>1196</v>
      </c>
      <c r="Y50" s="31">
        <f>IF(R50=0,0,ROUND(U50/R50,2))</f>
        <v>0.11</v>
      </c>
      <c r="Z50" s="31">
        <f>IF(R50=0,0,ROUND(V50/R50,2))</f>
        <v>1.06</v>
      </c>
      <c r="AA50" s="32">
        <f>IF(R50=0,0,ROUND(W50/R50,4))</f>
        <v>0</v>
      </c>
      <c r="AB50" s="31">
        <f>IF((R50-T50)=0,0,ROUND(X50/(R50-T50),2))</f>
        <v>66.44</v>
      </c>
      <c r="AC50" s="28"/>
    </row>
    <row r="51" spans="2:29">
      <c r="B51" s="24">
        <f t="shared" si="2"/>
        <v>5</v>
      </c>
      <c r="C51" s="24">
        <f t="shared" si="2"/>
        <v>4</v>
      </c>
      <c r="D51" s="18" t="str">
        <f t="shared" si="2"/>
        <v>K7211</v>
      </c>
      <c r="E51" s="18" t="str">
        <f t="shared" si="2"/>
        <v>内視鏡的大腸ポリープ・粘膜切除術（長径２ｃｍ未満）</v>
      </c>
      <c r="F51" s="25">
        <f>IF(S51=1,"－",R51)</f>
        <v>18</v>
      </c>
      <c r="G51" s="26">
        <f>IF(S51=1,"－",Y51)</f>
        <v>0.33</v>
      </c>
      <c r="H51" s="26">
        <f>IF(S51=1,"－",Z51)</f>
        <v>1.72</v>
      </c>
      <c r="I51" s="27">
        <f>IF(S51=1,"－",AA51)</f>
        <v>0</v>
      </c>
      <c r="J51" s="26">
        <f>IF(S51=1,"－",AB51)</f>
        <v>71.11</v>
      </c>
      <c r="K51" s="28"/>
      <c r="N51" s="24">
        <v>5</v>
      </c>
      <c r="O51" s="24">
        <v>4</v>
      </c>
      <c r="P51" s="20" t="s">
        <v>71</v>
      </c>
      <c r="Q51" s="20" t="s">
        <v>72</v>
      </c>
      <c r="R51" s="29">
        <v>18</v>
      </c>
      <c r="S51" s="30">
        <f>IF(R51&lt;10,1,0)</f>
        <v>0</v>
      </c>
      <c r="T51" s="29">
        <v>0</v>
      </c>
      <c r="U51" s="29">
        <v>6</v>
      </c>
      <c r="V51" s="29">
        <v>31</v>
      </c>
      <c r="W51" s="29">
        <v>0</v>
      </c>
      <c r="X51" s="29">
        <v>1280</v>
      </c>
      <c r="Y51" s="31">
        <f>IF(R51=0,0,ROUND(U51/R51,2))</f>
        <v>0.33</v>
      </c>
      <c r="Z51" s="31">
        <f>IF(R51=0,0,ROUND(V51/R51,2))</f>
        <v>1.72</v>
      </c>
      <c r="AA51" s="32">
        <f>IF(R51=0,0,ROUND(W51/R51,4))</f>
        <v>0</v>
      </c>
      <c r="AB51" s="31">
        <f>IF((R51-T51)=0,0,ROUND(X51/(R51-T51),2))</f>
        <v>71.11</v>
      </c>
      <c r="AC51" s="28"/>
    </row>
    <row r="53" spans="2:29">
      <c r="B53" s="33"/>
      <c r="C53" s="34"/>
      <c r="D53" s="34"/>
      <c r="E53" s="34"/>
      <c r="F53" s="34"/>
      <c r="G53" s="34"/>
      <c r="H53" s="34"/>
      <c r="I53" s="34"/>
      <c r="J53" s="34"/>
      <c r="K53" s="35"/>
    </row>
    <row r="54" spans="2:29">
      <c r="B54" s="36"/>
      <c r="C54" s="37"/>
      <c r="D54" s="37"/>
      <c r="E54" s="37"/>
      <c r="F54" s="37"/>
      <c r="G54" s="37"/>
      <c r="H54" s="37"/>
      <c r="I54" s="37"/>
      <c r="J54" s="37"/>
      <c r="K54" s="38"/>
    </row>
    <row r="55" spans="2:29">
      <c r="B55" s="36"/>
      <c r="C55" s="37"/>
      <c r="D55" s="37"/>
      <c r="E55" s="37"/>
      <c r="F55" s="37"/>
      <c r="G55" s="37"/>
      <c r="H55" s="37"/>
      <c r="I55" s="37"/>
      <c r="J55" s="37"/>
      <c r="K55" s="38"/>
    </row>
    <row r="56" spans="2:29">
      <c r="B56" s="36"/>
      <c r="C56" s="37"/>
      <c r="D56" s="37"/>
      <c r="E56" s="37"/>
      <c r="F56" s="37"/>
      <c r="G56" s="37"/>
      <c r="H56" s="37"/>
      <c r="I56" s="37"/>
      <c r="J56" s="37"/>
      <c r="K56" s="38"/>
    </row>
    <row r="57" spans="2:29">
      <c r="B57" s="36"/>
      <c r="C57" s="37"/>
      <c r="D57" s="37"/>
      <c r="E57" s="37"/>
      <c r="F57" s="37"/>
      <c r="G57" s="37"/>
      <c r="H57" s="37"/>
      <c r="I57" s="37"/>
      <c r="J57" s="37"/>
      <c r="K57" s="38"/>
    </row>
    <row r="58" spans="2:29">
      <c r="B58" s="39"/>
      <c r="C58" s="40"/>
      <c r="D58" s="40"/>
      <c r="E58" s="40"/>
      <c r="F58" s="40"/>
      <c r="G58" s="40"/>
      <c r="H58" s="40"/>
      <c r="I58" s="40"/>
      <c r="J58" s="40"/>
      <c r="K58" s="41"/>
    </row>
    <row r="60" spans="2:29">
      <c r="B60" s="16" t="str">
        <f>N60</f>
        <v>【No.4】</v>
      </c>
      <c r="D60" s="17" t="s">
        <v>13</v>
      </c>
      <c r="E60" s="18" t="str">
        <f>Q60</f>
        <v>循環器科</v>
      </c>
      <c r="G60" s="17" t="s">
        <v>14</v>
      </c>
      <c r="H60" s="19" t="str">
        <f>Z60</f>
        <v>070</v>
      </c>
      <c r="K60" s="17" t="str">
        <f>AC60</f>
        <v>（全患者数：195件）</v>
      </c>
      <c r="N60" s="16" t="s">
        <v>73</v>
      </c>
      <c r="P60" s="17" t="s">
        <v>13</v>
      </c>
      <c r="Q60" s="20" t="s">
        <v>74</v>
      </c>
      <c r="Y60" s="17" t="s">
        <v>14</v>
      </c>
      <c r="Z60" s="21" t="s">
        <v>75</v>
      </c>
      <c r="AC60" s="17" t="s">
        <v>76</v>
      </c>
    </row>
    <row r="62" spans="2:29" ht="27">
      <c r="B62" s="42" t="s">
        <v>19</v>
      </c>
      <c r="C62" s="43" t="s">
        <v>20</v>
      </c>
      <c r="D62" s="43" t="s">
        <v>21</v>
      </c>
      <c r="E62" s="43" t="s">
        <v>22</v>
      </c>
      <c r="F62" s="43" t="s">
        <v>23</v>
      </c>
      <c r="G62" s="43" t="s">
        <v>24</v>
      </c>
      <c r="H62" s="43" t="s">
        <v>25</v>
      </c>
      <c r="I62" s="43" t="s">
        <v>26</v>
      </c>
      <c r="J62" s="43" t="s">
        <v>27</v>
      </c>
      <c r="K62" s="43" t="s">
        <v>28</v>
      </c>
      <c r="N62" s="42" t="s">
        <v>19</v>
      </c>
      <c r="O62" s="43" t="s">
        <v>20</v>
      </c>
      <c r="P62" s="43" t="s">
        <v>21</v>
      </c>
      <c r="Q62" s="43" t="s">
        <v>22</v>
      </c>
      <c r="R62" s="43" t="s">
        <v>23</v>
      </c>
      <c r="S62" s="43" t="s">
        <v>29</v>
      </c>
      <c r="T62" s="43" t="s">
        <v>30</v>
      </c>
      <c r="U62" s="43" t="s">
        <v>31</v>
      </c>
      <c r="V62" s="43" t="s">
        <v>32</v>
      </c>
      <c r="W62" s="43" t="s">
        <v>33</v>
      </c>
      <c r="X62" s="43" t="s">
        <v>34</v>
      </c>
      <c r="Y62" s="43" t="s">
        <v>24</v>
      </c>
      <c r="Z62" s="43" t="s">
        <v>25</v>
      </c>
      <c r="AA62" s="43" t="s">
        <v>26</v>
      </c>
      <c r="AB62" s="43" t="s">
        <v>27</v>
      </c>
      <c r="AC62" s="43" t="s">
        <v>28</v>
      </c>
    </row>
    <row r="63" spans="2:29">
      <c r="B63" s="24">
        <f t="shared" ref="B63:E68" si="3">N63</f>
        <v>1</v>
      </c>
      <c r="C63" s="24">
        <f t="shared" si="3"/>
        <v>1</v>
      </c>
      <c r="D63" s="18" t="str">
        <f t="shared" si="3"/>
        <v>K5493</v>
      </c>
      <c r="E63" s="18" t="str">
        <f t="shared" si="3"/>
        <v>経皮的冠動脈ステント留置術（その他）</v>
      </c>
      <c r="F63" s="25">
        <f t="shared" ref="F63:F68" si="4">IF(S63=1,"－",R63)</f>
        <v>66</v>
      </c>
      <c r="G63" s="26">
        <f t="shared" ref="G63:G68" si="5">IF(S63=1,"－",Y63)</f>
        <v>1.82</v>
      </c>
      <c r="H63" s="26">
        <f t="shared" ref="H63:H68" si="6">IF(S63=1,"－",Z63)</f>
        <v>4.9800000000000004</v>
      </c>
      <c r="I63" s="27">
        <f t="shared" ref="I63:I68" si="7">IF(S63=1,"－",AA63)</f>
        <v>1.52E-2</v>
      </c>
      <c r="J63" s="26">
        <f t="shared" ref="J63:J68" si="8">IF(S63=1,"－",AB63)</f>
        <v>67.33</v>
      </c>
      <c r="K63" s="28"/>
      <c r="N63" s="24">
        <v>1</v>
      </c>
      <c r="O63" s="24">
        <v>1</v>
      </c>
      <c r="P63" s="20" t="s">
        <v>77</v>
      </c>
      <c r="Q63" s="20" t="s">
        <v>78</v>
      </c>
      <c r="R63" s="29">
        <v>66</v>
      </c>
      <c r="S63" s="30">
        <f t="shared" ref="S63:S68" si="9">IF(R63&lt;10,1,0)</f>
        <v>0</v>
      </c>
      <c r="T63" s="29">
        <v>0</v>
      </c>
      <c r="U63" s="29">
        <v>120</v>
      </c>
      <c r="V63" s="29">
        <v>329</v>
      </c>
      <c r="W63" s="29">
        <v>1</v>
      </c>
      <c r="X63" s="29">
        <v>4444</v>
      </c>
      <c r="Y63" s="31">
        <f t="shared" ref="Y63:Y68" si="10">IF(R63=0,0,ROUND(U63/R63,2))</f>
        <v>1.82</v>
      </c>
      <c r="Z63" s="31">
        <f t="shared" ref="Z63:Z68" si="11">IF(R63=0,0,ROUND(V63/R63,2))</f>
        <v>4.9800000000000004</v>
      </c>
      <c r="AA63" s="32">
        <f t="shared" ref="AA63:AA68" si="12">IF(R63=0,0,ROUND(W63/R63,4))</f>
        <v>1.52E-2</v>
      </c>
      <c r="AB63" s="31">
        <f t="shared" ref="AB63:AB68" si="13">IF((R63-T63)=0,0,ROUND(X63/(R63-T63),2))</f>
        <v>67.33</v>
      </c>
      <c r="AC63" s="28"/>
    </row>
    <row r="64" spans="2:29">
      <c r="B64" s="24">
        <f t="shared" si="3"/>
        <v>2</v>
      </c>
      <c r="C64" s="24">
        <f t="shared" si="3"/>
        <v>2</v>
      </c>
      <c r="D64" s="18" t="str">
        <f t="shared" si="3"/>
        <v>K616</v>
      </c>
      <c r="E64" s="18" t="str">
        <f t="shared" si="3"/>
        <v>四肢の血管拡張術・血栓除去術</v>
      </c>
      <c r="F64" s="25">
        <f t="shared" si="4"/>
        <v>35</v>
      </c>
      <c r="G64" s="26">
        <f t="shared" si="5"/>
        <v>3.03</v>
      </c>
      <c r="H64" s="26">
        <f t="shared" si="6"/>
        <v>8.66</v>
      </c>
      <c r="I64" s="27">
        <f t="shared" si="7"/>
        <v>2.86E-2</v>
      </c>
      <c r="J64" s="26">
        <f t="shared" si="8"/>
        <v>69.86</v>
      </c>
      <c r="K64" s="28"/>
      <c r="N64" s="24">
        <v>2</v>
      </c>
      <c r="O64" s="24">
        <v>2</v>
      </c>
      <c r="P64" s="20" t="s">
        <v>79</v>
      </c>
      <c r="Q64" s="20" t="s">
        <v>80</v>
      </c>
      <c r="R64" s="29">
        <v>35</v>
      </c>
      <c r="S64" s="30">
        <f t="shared" si="9"/>
        <v>0</v>
      </c>
      <c r="T64" s="29">
        <v>0</v>
      </c>
      <c r="U64" s="29">
        <v>106</v>
      </c>
      <c r="V64" s="29">
        <v>303</v>
      </c>
      <c r="W64" s="29">
        <v>1</v>
      </c>
      <c r="X64" s="29">
        <v>2445</v>
      </c>
      <c r="Y64" s="31">
        <f t="shared" si="10"/>
        <v>3.03</v>
      </c>
      <c r="Z64" s="31">
        <f t="shared" si="11"/>
        <v>8.66</v>
      </c>
      <c r="AA64" s="32">
        <f t="shared" si="12"/>
        <v>2.86E-2</v>
      </c>
      <c r="AB64" s="31">
        <f t="shared" si="13"/>
        <v>69.86</v>
      </c>
      <c r="AC64" s="28"/>
    </row>
    <row r="65" spans="2:29">
      <c r="B65" s="24">
        <f t="shared" si="3"/>
        <v>3</v>
      </c>
      <c r="C65" s="24">
        <f t="shared" si="3"/>
        <v>3</v>
      </c>
      <c r="D65" s="18" t="str">
        <f t="shared" si="3"/>
        <v>K616-4</v>
      </c>
      <c r="E65" s="18" t="str">
        <f t="shared" si="3"/>
        <v>経皮的シャント拡張術・血栓除去術</v>
      </c>
      <c r="F65" s="25">
        <f t="shared" si="4"/>
        <v>26</v>
      </c>
      <c r="G65" s="26">
        <f t="shared" si="5"/>
        <v>0.38</v>
      </c>
      <c r="H65" s="26">
        <f t="shared" si="6"/>
        <v>1.23</v>
      </c>
      <c r="I65" s="27">
        <f t="shared" si="7"/>
        <v>0</v>
      </c>
      <c r="J65" s="26">
        <f t="shared" si="8"/>
        <v>73.12</v>
      </c>
      <c r="K65" s="28"/>
      <c r="N65" s="24">
        <v>3</v>
      </c>
      <c r="O65" s="24">
        <v>3</v>
      </c>
      <c r="P65" s="20" t="s">
        <v>81</v>
      </c>
      <c r="Q65" s="20" t="s">
        <v>82</v>
      </c>
      <c r="R65" s="29">
        <v>26</v>
      </c>
      <c r="S65" s="30">
        <f t="shared" si="9"/>
        <v>0</v>
      </c>
      <c r="T65" s="29">
        <v>0</v>
      </c>
      <c r="U65" s="29">
        <v>10</v>
      </c>
      <c r="V65" s="29">
        <v>32</v>
      </c>
      <c r="W65" s="29">
        <v>0</v>
      </c>
      <c r="X65" s="29">
        <v>1901</v>
      </c>
      <c r="Y65" s="31">
        <f t="shared" si="10"/>
        <v>0.38</v>
      </c>
      <c r="Z65" s="31">
        <f t="shared" si="11"/>
        <v>1.23</v>
      </c>
      <c r="AA65" s="32">
        <f t="shared" si="12"/>
        <v>0</v>
      </c>
      <c r="AB65" s="31">
        <f t="shared" si="13"/>
        <v>73.12</v>
      </c>
      <c r="AC65" s="28"/>
    </row>
    <row r="66" spans="2:29">
      <c r="B66" s="24">
        <f t="shared" si="3"/>
        <v>4</v>
      </c>
      <c r="C66" s="24">
        <f t="shared" si="3"/>
        <v>4</v>
      </c>
      <c r="D66" s="18" t="str">
        <f t="shared" si="3"/>
        <v>K5492</v>
      </c>
      <c r="E66" s="18" t="str">
        <f t="shared" si="3"/>
        <v>経皮的冠動脈ステント留置術（不安定狭心症）</v>
      </c>
      <c r="F66" s="25">
        <f t="shared" si="4"/>
        <v>13</v>
      </c>
      <c r="G66" s="26">
        <f t="shared" si="5"/>
        <v>0.08</v>
      </c>
      <c r="H66" s="26">
        <f t="shared" si="6"/>
        <v>8.31</v>
      </c>
      <c r="I66" s="27">
        <f t="shared" si="7"/>
        <v>0</v>
      </c>
      <c r="J66" s="26">
        <f t="shared" si="8"/>
        <v>62.85</v>
      </c>
      <c r="K66" s="28"/>
      <c r="N66" s="24">
        <v>4</v>
      </c>
      <c r="O66" s="24">
        <v>4</v>
      </c>
      <c r="P66" s="20" t="s">
        <v>83</v>
      </c>
      <c r="Q66" s="20" t="s">
        <v>84</v>
      </c>
      <c r="R66" s="29">
        <v>13</v>
      </c>
      <c r="S66" s="30">
        <f t="shared" si="9"/>
        <v>0</v>
      </c>
      <c r="T66" s="29">
        <v>0</v>
      </c>
      <c r="U66" s="29">
        <v>1</v>
      </c>
      <c r="V66" s="29">
        <v>108</v>
      </c>
      <c r="W66" s="29">
        <v>0</v>
      </c>
      <c r="X66" s="29">
        <v>817</v>
      </c>
      <c r="Y66" s="31">
        <f t="shared" si="10"/>
        <v>0.08</v>
      </c>
      <c r="Z66" s="31">
        <f t="shared" si="11"/>
        <v>8.31</v>
      </c>
      <c r="AA66" s="32">
        <f t="shared" si="12"/>
        <v>0</v>
      </c>
      <c r="AB66" s="31">
        <f t="shared" si="13"/>
        <v>62.85</v>
      </c>
      <c r="AC66" s="28"/>
    </row>
    <row r="67" spans="2:29">
      <c r="B67" s="24">
        <f t="shared" si="3"/>
        <v>5</v>
      </c>
      <c r="C67" s="24">
        <f t="shared" si="3"/>
        <v>5</v>
      </c>
      <c r="D67" s="18" t="str">
        <f t="shared" si="3"/>
        <v>K5463</v>
      </c>
      <c r="E67" s="18" t="str">
        <f t="shared" si="3"/>
        <v>経皮的冠動脈形成術（その他）</v>
      </c>
      <c r="F67" s="25">
        <f t="shared" si="4"/>
        <v>10</v>
      </c>
      <c r="G67" s="26">
        <f t="shared" si="5"/>
        <v>0.9</v>
      </c>
      <c r="H67" s="26">
        <f t="shared" si="6"/>
        <v>3.1</v>
      </c>
      <c r="I67" s="27">
        <f t="shared" si="7"/>
        <v>0</v>
      </c>
      <c r="J67" s="26">
        <f t="shared" si="8"/>
        <v>67.8</v>
      </c>
      <c r="K67" s="28"/>
      <c r="N67" s="24">
        <v>5</v>
      </c>
      <c r="O67" s="24">
        <v>5</v>
      </c>
      <c r="P67" s="20" t="s">
        <v>85</v>
      </c>
      <c r="Q67" s="20" t="s">
        <v>86</v>
      </c>
      <c r="R67" s="29">
        <v>10</v>
      </c>
      <c r="S67" s="30">
        <f t="shared" si="9"/>
        <v>0</v>
      </c>
      <c r="T67" s="29">
        <v>0</v>
      </c>
      <c r="U67" s="29">
        <v>9</v>
      </c>
      <c r="V67" s="29">
        <v>31</v>
      </c>
      <c r="W67" s="29">
        <v>0</v>
      </c>
      <c r="X67" s="29">
        <v>678</v>
      </c>
      <c r="Y67" s="31">
        <f t="shared" si="10"/>
        <v>0.9</v>
      </c>
      <c r="Z67" s="31">
        <f t="shared" si="11"/>
        <v>3.1</v>
      </c>
      <c r="AA67" s="32">
        <f t="shared" si="12"/>
        <v>0</v>
      </c>
      <c r="AB67" s="31">
        <f t="shared" si="13"/>
        <v>67.8</v>
      </c>
      <c r="AC67" s="28"/>
    </row>
    <row r="68" spans="2:29">
      <c r="B68" s="24">
        <f t="shared" si="3"/>
        <v>6</v>
      </c>
      <c r="C68" s="24">
        <f t="shared" si="3"/>
        <v>5</v>
      </c>
      <c r="D68" s="18" t="str">
        <f t="shared" si="3"/>
        <v>K597-2</v>
      </c>
      <c r="E68" s="18" t="str">
        <f t="shared" si="3"/>
        <v>ペースメーカー交換術</v>
      </c>
      <c r="F68" s="25">
        <f t="shared" si="4"/>
        <v>10</v>
      </c>
      <c r="G68" s="26">
        <f t="shared" si="5"/>
        <v>1.2</v>
      </c>
      <c r="H68" s="26">
        <f t="shared" si="6"/>
        <v>15.9</v>
      </c>
      <c r="I68" s="27">
        <f t="shared" si="7"/>
        <v>0.1</v>
      </c>
      <c r="J68" s="26">
        <f t="shared" si="8"/>
        <v>85</v>
      </c>
      <c r="K68" s="28"/>
      <c r="N68" s="24">
        <v>6</v>
      </c>
      <c r="O68" s="24">
        <v>5</v>
      </c>
      <c r="P68" s="20" t="s">
        <v>87</v>
      </c>
      <c r="Q68" s="20" t="s">
        <v>88</v>
      </c>
      <c r="R68" s="29">
        <v>10</v>
      </c>
      <c r="S68" s="30">
        <f t="shared" si="9"/>
        <v>0</v>
      </c>
      <c r="T68" s="29">
        <v>0</v>
      </c>
      <c r="U68" s="29">
        <v>12</v>
      </c>
      <c r="V68" s="29">
        <v>159</v>
      </c>
      <c r="W68" s="29">
        <v>1</v>
      </c>
      <c r="X68" s="29">
        <v>850</v>
      </c>
      <c r="Y68" s="31">
        <f t="shared" si="10"/>
        <v>1.2</v>
      </c>
      <c r="Z68" s="31">
        <f t="shared" si="11"/>
        <v>15.9</v>
      </c>
      <c r="AA68" s="32">
        <f t="shared" si="12"/>
        <v>0.1</v>
      </c>
      <c r="AB68" s="31">
        <f t="shared" si="13"/>
        <v>85</v>
      </c>
      <c r="AC68" s="28"/>
    </row>
    <row r="70" spans="2:29">
      <c r="B70" s="33"/>
      <c r="C70" s="34"/>
      <c r="D70" s="34"/>
      <c r="E70" s="34"/>
      <c r="F70" s="34"/>
      <c r="G70" s="34"/>
      <c r="H70" s="34"/>
      <c r="I70" s="34"/>
      <c r="J70" s="34"/>
      <c r="K70" s="35"/>
    </row>
    <row r="71" spans="2:29">
      <c r="B71" s="36"/>
      <c r="C71" s="37"/>
      <c r="D71" s="37"/>
      <c r="E71" s="37"/>
      <c r="F71" s="37"/>
      <c r="G71" s="37"/>
      <c r="H71" s="37"/>
      <c r="I71" s="37"/>
      <c r="J71" s="37"/>
      <c r="K71" s="38"/>
    </row>
    <row r="72" spans="2:29">
      <c r="B72" s="36"/>
      <c r="C72" s="37"/>
      <c r="D72" s="37"/>
      <c r="E72" s="37"/>
      <c r="F72" s="37"/>
      <c r="G72" s="37"/>
      <c r="H72" s="37"/>
      <c r="I72" s="37"/>
      <c r="J72" s="37"/>
      <c r="K72" s="38"/>
    </row>
    <row r="73" spans="2:29">
      <c r="B73" s="36"/>
      <c r="C73" s="37"/>
      <c r="D73" s="37"/>
      <c r="E73" s="37"/>
      <c r="F73" s="37"/>
      <c r="G73" s="37"/>
      <c r="H73" s="37"/>
      <c r="I73" s="37"/>
      <c r="J73" s="37"/>
      <c r="K73" s="38"/>
    </row>
    <row r="74" spans="2:29">
      <c r="B74" s="36"/>
      <c r="C74" s="37"/>
      <c r="D74" s="37"/>
      <c r="E74" s="37"/>
      <c r="F74" s="37"/>
      <c r="G74" s="37"/>
      <c r="H74" s="37"/>
      <c r="I74" s="37"/>
      <c r="J74" s="37"/>
      <c r="K74" s="38"/>
    </row>
    <row r="75" spans="2:29">
      <c r="B75" s="39"/>
      <c r="C75" s="40"/>
      <c r="D75" s="40"/>
      <c r="E75" s="40"/>
      <c r="F75" s="40"/>
      <c r="G75" s="40"/>
      <c r="H75" s="40"/>
      <c r="I75" s="40"/>
      <c r="J75" s="40"/>
      <c r="K75" s="41"/>
    </row>
    <row r="77" spans="2:29">
      <c r="B77" s="16" t="str">
        <f>N77</f>
        <v>【No.5】</v>
      </c>
      <c r="D77" s="17" t="s">
        <v>13</v>
      </c>
      <c r="E77" s="18" t="str">
        <f>Q77</f>
        <v>眼科</v>
      </c>
      <c r="G77" s="17" t="s">
        <v>14</v>
      </c>
      <c r="H77" s="19" t="str">
        <f>Z77</f>
        <v>230</v>
      </c>
      <c r="K77" s="17" t="str">
        <f>AC77</f>
        <v>（全患者数：59件）</v>
      </c>
      <c r="N77" s="16" t="s">
        <v>89</v>
      </c>
      <c r="P77" s="17" t="s">
        <v>13</v>
      </c>
      <c r="Q77" s="20" t="s">
        <v>90</v>
      </c>
      <c r="Y77" s="17" t="s">
        <v>14</v>
      </c>
      <c r="Z77" s="21" t="s">
        <v>91</v>
      </c>
      <c r="AC77" s="17" t="s">
        <v>92</v>
      </c>
    </row>
    <row r="79" spans="2:29" ht="27">
      <c r="B79" s="22" t="s">
        <v>19</v>
      </c>
      <c r="C79" s="23" t="s">
        <v>20</v>
      </c>
      <c r="D79" s="23" t="s">
        <v>21</v>
      </c>
      <c r="E79" s="23" t="s">
        <v>22</v>
      </c>
      <c r="F79" s="23" t="s">
        <v>23</v>
      </c>
      <c r="G79" s="23" t="s">
        <v>24</v>
      </c>
      <c r="H79" s="23" t="s">
        <v>25</v>
      </c>
      <c r="I79" s="23" t="s">
        <v>26</v>
      </c>
      <c r="J79" s="23" t="s">
        <v>27</v>
      </c>
      <c r="K79" s="23" t="s">
        <v>28</v>
      </c>
      <c r="N79" s="22" t="s">
        <v>19</v>
      </c>
      <c r="O79" s="23" t="s">
        <v>20</v>
      </c>
      <c r="P79" s="23" t="s">
        <v>21</v>
      </c>
      <c r="Q79" s="23" t="s">
        <v>22</v>
      </c>
      <c r="R79" s="23" t="s">
        <v>23</v>
      </c>
      <c r="S79" s="23" t="s">
        <v>29</v>
      </c>
      <c r="T79" s="23" t="s">
        <v>30</v>
      </c>
      <c r="U79" s="23" t="s">
        <v>31</v>
      </c>
      <c r="V79" s="23" t="s">
        <v>32</v>
      </c>
      <c r="W79" s="23" t="s">
        <v>33</v>
      </c>
      <c r="X79" s="23" t="s">
        <v>34</v>
      </c>
      <c r="Y79" s="23" t="s">
        <v>24</v>
      </c>
      <c r="Z79" s="23" t="s">
        <v>25</v>
      </c>
      <c r="AA79" s="23" t="s">
        <v>26</v>
      </c>
      <c r="AB79" s="23" t="s">
        <v>27</v>
      </c>
      <c r="AC79" s="23" t="s">
        <v>28</v>
      </c>
    </row>
    <row r="80" spans="2:29">
      <c r="B80" s="24">
        <f t="shared" ref="B80:E82" si="14">N80</f>
        <v>1</v>
      </c>
      <c r="C80" s="24">
        <f t="shared" si="14"/>
        <v>1</v>
      </c>
      <c r="D80" s="18" t="str">
        <f t="shared" si="14"/>
        <v>K2821ﾛ</v>
      </c>
      <c r="E80" s="18" t="str">
        <f t="shared" si="14"/>
        <v>水晶体再建術（眼内レンズを挿入する場合）（その他）</v>
      </c>
      <c r="F80" s="25">
        <f>IF(S80=1,"－",R80)</f>
        <v>52</v>
      </c>
      <c r="G80" s="26">
        <f>IF(S80=1,"－",Y80)</f>
        <v>1</v>
      </c>
      <c r="H80" s="26">
        <f>IF(S80=1,"－",Z80)</f>
        <v>2.19</v>
      </c>
      <c r="I80" s="27">
        <f>IF(S80=1,"－",AA80)</f>
        <v>0</v>
      </c>
      <c r="J80" s="26">
        <f>IF(S80=1,"－",AB80)</f>
        <v>74.92</v>
      </c>
      <c r="K80" s="28"/>
      <c r="N80" s="24">
        <v>1</v>
      </c>
      <c r="O80" s="24">
        <v>1</v>
      </c>
      <c r="P80" s="20" t="s">
        <v>93</v>
      </c>
      <c r="Q80" s="20" t="s">
        <v>94</v>
      </c>
      <c r="R80" s="29">
        <v>52</v>
      </c>
      <c r="S80" s="30">
        <f>IF(R80&lt;10,1,0)</f>
        <v>0</v>
      </c>
      <c r="T80" s="29">
        <v>0</v>
      </c>
      <c r="U80" s="29">
        <v>52</v>
      </c>
      <c r="V80" s="29">
        <v>114</v>
      </c>
      <c r="W80" s="29">
        <v>0</v>
      </c>
      <c r="X80" s="29">
        <v>3896</v>
      </c>
      <c r="Y80" s="31">
        <f>IF(R80=0,0,ROUND(U80/R80,2))</f>
        <v>1</v>
      </c>
      <c r="Z80" s="31">
        <f>IF(R80=0,0,ROUND(V80/R80,2))</f>
        <v>2.19</v>
      </c>
      <c r="AA80" s="32">
        <f>IF(R80=0,0,ROUND(W80/R80,4))</f>
        <v>0</v>
      </c>
      <c r="AB80" s="31">
        <f>IF((R80-T80)=0,0,ROUND(X80/(R80-T80),2))</f>
        <v>74.92</v>
      </c>
      <c r="AC80" s="28"/>
    </row>
    <row r="81" spans="2:29">
      <c r="B81" s="24">
        <f t="shared" si="14"/>
        <v>2</v>
      </c>
      <c r="C81" s="24">
        <f t="shared" si="14"/>
        <v>2</v>
      </c>
      <c r="D81" s="18" t="str">
        <f t="shared" si="14"/>
        <v>K2762</v>
      </c>
      <c r="E81" s="18" t="str">
        <f t="shared" si="14"/>
        <v>網膜光凝固術（その他特殊）</v>
      </c>
      <c r="F81" s="25" t="str">
        <f>IF(S81=1,"－",R81)</f>
        <v>－</v>
      </c>
      <c r="G81" s="26" t="str">
        <f>IF(S81=1,"－",Y81)</f>
        <v>－</v>
      </c>
      <c r="H81" s="26" t="str">
        <f>IF(S81=1,"－",Z81)</f>
        <v>－</v>
      </c>
      <c r="I81" s="27" t="str">
        <f>IF(S81=1,"－",AA81)</f>
        <v>－</v>
      </c>
      <c r="J81" s="26" t="str">
        <f>IF(S81=1,"－",AB81)</f>
        <v>－</v>
      </c>
      <c r="K81" s="28"/>
      <c r="N81" s="24">
        <v>2</v>
      </c>
      <c r="O81" s="24">
        <v>2</v>
      </c>
      <c r="P81" s="20" t="s">
        <v>95</v>
      </c>
      <c r="Q81" s="20" t="s">
        <v>96</v>
      </c>
      <c r="R81" s="29">
        <v>4</v>
      </c>
      <c r="S81" s="30">
        <f>IF(R81&lt;10,1,0)</f>
        <v>1</v>
      </c>
      <c r="T81" s="29">
        <v>0</v>
      </c>
      <c r="U81" s="29">
        <v>1</v>
      </c>
      <c r="V81" s="29">
        <v>4</v>
      </c>
      <c r="W81" s="29">
        <v>0</v>
      </c>
      <c r="X81" s="29">
        <v>220</v>
      </c>
      <c r="Y81" s="31">
        <f>IF(R81=0,0,ROUND(U81/R81,2))</f>
        <v>0.25</v>
      </c>
      <c r="Z81" s="31">
        <f>IF(R81=0,0,ROUND(V81/R81,2))</f>
        <v>1</v>
      </c>
      <c r="AA81" s="32">
        <f>IF(R81=0,0,ROUND(W81/R81,4))</f>
        <v>0</v>
      </c>
      <c r="AB81" s="31">
        <f>IF((R81-T81)=0,0,ROUND(X81/(R81-T81),2))</f>
        <v>55</v>
      </c>
      <c r="AC81" s="28"/>
    </row>
    <row r="82" spans="2:29">
      <c r="B82" s="24">
        <f t="shared" si="14"/>
        <v>3</v>
      </c>
      <c r="C82" s="24">
        <f t="shared" si="14"/>
        <v>3</v>
      </c>
      <c r="D82" s="18" t="str">
        <f t="shared" si="14"/>
        <v>K2682</v>
      </c>
      <c r="E82" s="18" t="str">
        <f t="shared" si="14"/>
        <v>緑内障手術（流出路再建術）</v>
      </c>
      <c r="F82" s="25" t="str">
        <f>IF(S82=1,"－",R82)</f>
        <v>－</v>
      </c>
      <c r="G82" s="26" t="str">
        <f>IF(S82=1,"－",Y82)</f>
        <v>－</v>
      </c>
      <c r="H82" s="26" t="str">
        <f>IF(S82=1,"－",Z82)</f>
        <v>－</v>
      </c>
      <c r="I82" s="27" t="str">
        <f>IF(S82=1,"－",AA82)</f>
        <v>－</v>
      </c>
      <c r="J82" s="26" t="str">
        <f>IF(S82=1,"－",AB82)</f>
        <v>－</v>
      </c>
      <c r="K82" s="28"/>
      <c r="N82" s="24">
        <v>3</v>
      </c>
      <c r="O82" s="24">
        <v>3</v>
      </c>
      <c r="P82" s="20" t="s">
        <v>97</v>
      </c>
      <c r="Q82" s="20" t="s">
        <v>98</v>
      </c>
      <c r="R82" s="29">
        <v>3</v>
      </c>
      <c r="S82" s="30">
        <f>IF(R82&lt;10,1,0)</f>
        <v>1</v>
      </c>
      <c r="T82" s="29">
        <v>0</v>
      </c>
      <c r="U82" s="29">
        <v>3</v>
      </c>
      <c r="V82" s="29">
        <v>25</v>
      </c>
      <c r="W82" s="29">
        <v>0</v>
      </c>
      <c r="X82" s="29">
        <v>207</v>
      </c>
      <c r="Y82" s="31">
        <f>IF(R82=0,0,ROUND(U82/R82,2))</f>
        <v>1</v>
      </c>
      <c r="Z82" s="31">
        <f>IF(R82=0,0,ROUND(V82/R82,2))</f>
        <v>8.33</v>
      </c>
      <c r="AA82" s="32">
        <f>IF(R82=0,0,ROUND(W82/R82,4))</f>
        <v>0</v>
      </c>
      <c r="AB82" s="31">
        <f>IF((R82-T82)=0,0,ROUND(X82/(R82-T82),2))</f>
        <v>69</v>
      </c>
      <c r="AC82" s="28"/>
    </row>
    <row r="84" spans="2:29">
      <c r="B84" s="33"/>
      <c r="C84" s="34"/>
      <c r="D84" s="34"/>
      <c r="E84" s="34"/>
      <c r="F84" s="34"/>
      <c r="G84" s="34"/>
      <c r="H84" s="34"/>
      <c r="I84" s="34"/>
      <c r="J84" s="34"/>
      <c r="K84" s="35"/>
    </row>
    <row r="85" spans="2:29">
      <c r="B85" s="36"/>
      <c r="C85" s="37"/>
      <c r="D85" s="37"/>
      <c r="E85" s="37"/>
      <c r="F85" s="37"/>
      <c r="G85" s="37"/>
      <c r="H85" s="37"/>
      <c r="I85" s="37"/>
      <c r="J85" s="37"/>
      <c r="K85" s="38"/>
    </row>
    <row r="86" spans="2:29">
      <c r="B86" s="36"/>
      <c r="C86" s="37"/>
      <c r="D86" s="37"/>
      <c r="E86" s="37"/>
      <c r="F86" s="37"/>
      <c r="G86" s="37"/>
      <c r="H86" s="37"/>
      <c r="I86" s="37"/>
      <c r="J86" s="37"/>
      <c r="K86" s="38"/>
    </row>
    <row r="87" spans="2:29">
      <c r="B87" s="36"/>
      <c r="C87" s="37"/>
      <c r="D87" s="37"/>
      <c r="E87" s="37"/>
      <c r="F87" s="37"/>
      <c r="G87" s="37"/>
      <c r="H87" s="37"/>
      <c r="I87" s="37"/>
      <c r="J87" s="37"/>
      <c r="K87" s="38"/>
    </row>
    <row r="88" spans="2:29">
      <c r="B88" s="36"/>
      <c r="C88" s="37"/>
      <c r="D88" s="37"/>
      <c r="E88" s="37"/>
      <c r="F88" s="37"/>
      <c r="G88" s="37"/>
      <c r="H88" s="37"/>
      <c r="I88" s="37"/>
      <c r="J88" s="37"/>
      <c r="K88" s="38"/>
    </row>
    <row r="89" spans="2:29">
      <c r="B89" s="39"/>
      <c r="C89" s="40"/>
      <c r="D89" s="40"/>
      <c r="E89" s="40"/>
      <c r="F89" s="40"/>
      <c r="G89" s="40"/>
      <c r="H89" s="40"/>
      <c r="I89" s="40"/>
      <c r="J89" s="40"/>
      <c r="K89" s="41"/>
    </row>
    <row r="91" spans="2:29">
      <c r="B91" s="16" t="str">
        <f>N91</f>
        <v>【No.6】</v>
      </c>
      <c r="D91" s="17" t="s">
        <v>13</v>
      </c>
      <c r="E91" s="18" t="str">
        <f>Q91</f>
        <v>泌尿器科</v>
      </c>
      <c r="G91" s="17" t="s">
        <v>14</v>
      </c>
      <c r="H91" s="19" t="str">
        <f>Z91</f>
        <v>310</v>
      </c>
      <c r="K91" s="17" t="str">
        <f>AC91</f>
        <v>（全患者数：51件）</v>
      </c>
      <c r="N91" s="16" t="s">
        <v>99</v>
      </c>
      <c r="P91" s="17" t="s">
        <v>13</v>
      </c>
      <c r="Q91" s="20" t="s">
        <v>100</v>
      </c>
      <c r="Y91" s="17" t="s">
        <v>14</v>
      </c>
      <c r="Z91" s="21" t="s">
        <v>101</v>
      </c>
      <c r="AC91" s="17" t="s">
        <v>102</v>
      </c>
    </row>
    <row r="93" spans="2:29" ht="27">
      <c r="B93" s="42" t="s">
        <v>19</v>
      </c>
      <c r="C93" s="43" t="s">
        <v>20</v>
      </c>
      <c r="D93" s="43" t="s">
        <v>21</v>
      </c>
      <c r="E93" s="43" t="s">
        <v>22</v>
      </c>
      <c r="F93" s="43" t="s">
        <v>23</v>
      </c>
      <c r="G93" s="43" t="s">
        <v>24</v>
      </c>
      <c r="H93" s="43" t="s">
        <v>25</v>
      </c>
      <c r="I93" s="43" t="s">
        <v>26</v>
      </c>
      <c r="J93" s="43" t="s">
        <v>27</v>
      </c>
      <c r="K93" s="43" t="s">
        <v>28</v>
      </c>
      <c r="N93" s="42" t="s">
        <v>19</v>
      </c>
      <c r="O93" s="43" t="s">
        <v>20</v>
      </c>
      <c r="P93" s="43" t="s">
        <v>21</v>
      </c>
      <c r="Q93" s="43" t="s">
        <v>22</v>
      </c>
      <c r="R93" s="43" t="s">
        <v>23</v>
      </c>
      <c r="S93" s="43" t="s">
        <v>29</v>
      </c>
      <c r="T93" s="43" t="s">
        <v>30</v>
      </c>
      <c r="U93" s="43" t="s">
        <v>31</v>
      </c>
      <c r="V93" s="43" t="s">
        <v>32</v>
      </c>
      <c r="W93" s="43" t="s">
        <v>33</v>
      </c>
      <c r="X93" s="43" t="s">
        <v>34</v>
      </c>
      <c r="Y93" s="43" t="s">
        <v>24</v>
      </c>
      <c r="Z93" s="43" t="s">
        <v>25</v>
      </c>
      <c r="AA93" s="43" t="s">
        <v>26</v>
      </c>
      <c r="AB93" s="43" t="s">
        <v>27</v>
      </c>
      <c r="AC93" s="43" t="s">
        <v>28</v>
      </c>
    </row>
    <row r="94" spans="2:29">
      <c r="B94" s="24">
        <f t="shared" ref="B94:E99" si="15">N94</f>
        <v>1</v>
      </c>
      <c r="C94" s="24">
        <f t="shared" si="15"/>
        <v>1</v>
      </c>
      <c r="D94" s="18" t="str">
        <f t="shared" si="15"/>
        <v>K8036ﾛ</v>
      </c>
      <c r="E94" s="18" t="str">
        <f t="shared" si="15"/>
        <v>膀胱悪性腫瘍手術（経尿道的手術）（その他）</v>
      </c>
      <c r="F94" s="25">
        <f t="shared" ref="F94:F99" si="16">IF(S94=1,"－",R94)</f>
        <v>16</v>
      </c>
      <c r="G94" s="26">
        <f t="shared" ref="G94:G99" si="17">IF(S94=1,"－",Y94)</f>
        <v>1.56</v>
      </c>
      <c r="H94" s="26">
        <f t="shared" ref="H94:H99" si="18">IF(S94=1,"－",Z94)</f>
        <v>3.81</v>
      </c>
      <c r="I94" s="27">
        <f t="shared" ref="I94:I99" si="19">IF(S94=1,"－",AA94)</f>
        <v>0</v>
      </c>
      <c r="J94" s="26">
        <f t="shared" ref="J94:J99" si="20">IF(S94=1,"－",AB94)</f>
        <v>71.81</v>
      </c>
      <c r="K94" s="28"/>
      <c r="N94" s="24">
        <v>1</v>
      </c>
      <c r="O94" s="24">
        <v>1</v>
      </c>
      <c r="P94" s="20" t="s">
        <v>103</v>
      </c>
      <c r="Q94" s="20" t="s">
        <v>104</v>
      </c>
      <c r="R94" s="29">
        <v>16</v>
      </c>
      <c r="S94" s="30">
        <f t="shared" ref="S94:S99" si="21">IF(R94&lt;10,1,0)</f>
        <v>0</v>
      </c>
      <c r="T94" s="29">
        <v>0</v>
      </c>
      <c r="U94" s="29">
        <v>25</v>
      </c>
      <c r="V94" s="29">
        <v>61</v>
      </c>
      <c r="W94" s="29">
        <v>0</v>
      </c>
      <c r="X94" s="29">
        <v>1149</v>
      </c>
      <c r="Y94" s="31">
        <f t="shared" ref="Y94:Y99" si="22">IF(R94=0,0,ROUND(U94/R94,2))</f>
        <v>1.56</v>
      </c>
      <c r="Z94" s="31">
        <f t="shared" ref="Z94:Z99" si="23">IF(R94=0,0,ROUND(V94/R94,2))</f>
        <v>3.81</v>
      </c>
      <c r="AA94" s="32">
        <f t="shared" ref="AA94:AA99" si="24">IF(R94=0,0,ROUND(W94/R94,4))</f>
        <v>0</v>
      </c>
      <c r="AB94" s="31">
        <f t="shared" ref="AB94:AB99" si="25">IF((R94-T94)=0,0,ROUND(X94/(R94-T94),2))</f>
        <v>71.81</v>
      </c>
      <c r="AC94" s="28"/>
    </row>
    <row r="95" spans="2:29">
      <c r="B95" s="24">
        <f t="shared" si="15"/>
        <v>2</v>
      </c>
      <c r="C95" s="24">
        <f t="shared" si="15"/>
        <v>2</v>
      </c>
      <c r="D95" s="18" t="str">
        <f t="shared" si="15"/>
        <v>K783-2</v>
      </c>
      <c r="E95" s="18" t="str">
        <f t="shared" si="15"/>
        <v>経尿道的尿管ステント留置術</v>
      </c>
      <c r="F95" s="25" t="str">
        <f t="shared" si="16"/>
        <v>－</v>
      </c>
      <c r="G95" s="26" t="str">
        <f t="shared" si="17"/>
        <v>－</v>
      </c>
      <c r="H95" s="26" t="str">
        <f t="shared" si="18"/>
        <v>－</v>
      </c>
      <c r="I95" s="27" t="str">
        <f t="shared" si="19"/>
        <v>－</v>
      </c>
      <c r="J95" s="26" t="str">
        <f t="shared" si="20"/>
        <v>－</v>
      </c>
      <c r="K95" s="28"/>
      <c r="N95" s="24">
        <v>2</v>
      </c>
      <c r="O95" s="24">
        <v>2</v>
      </c>
      <c r="P95" s="20" t="s">
        <v>105</v>
      </c>
      <c r="Q95" s="20" t="s">
        <v>106</v>
      </c>
      <c r="R95" s="29">
        <v>6</v>
      </c>
      <c r="S95" s="30">
        <f t="shared" si="21"/>
        <v>1</v>
      </c>
      <c r="T95" s="29">
        <v>0</v>
      </c>
      <c r="U95" s="29">
        <v>9</v>
      </c>
      <c r="V95" s="29">
        <v>78</v>
      </c>
      <c r="W95" s="29">
        <v>0</v>
      </c>
      <c r="X95" s="29">
        <v>405</v>
      </c>
      <c r="Y95" s="31">
        <f t="shared" si="22"/>
        <v>1.5</v>
      </c>
      <c r="Z95" s="31">
        <f t="shared" si="23"/>
        <v>13</v>
      </c>
      <c r="AA95" s="32">
        <f t="shared" si="24"/>
        <v>0</v>
      </c>
      <c r="AB95" s="31">
        <f t="shared" si="25"/>
        <v>67.5</v>
      </c>
      <c r="AC95" s="28"/>
    </row>
    <row r="96" spans="2:29">
      <c r="B96" s="24">
        <f t="shared" si="15"/>
        <v>3</v>
      </c>
      <c r="C96" s="24">
        <f t="shared" si="15"/>
        <v>3</v>
      </c>
      <c r="D96" s="18" t="str">
        <f t="shared" si="15"/>
        <v>K773</v>
      </c>
      <c r="E96" s="18" t="str">
        <f t="shared" si="15"/>
        <v>腎（尿管）悪性腫瘍手術</v>
      </c>
      <c r="F96" s="25" t="str">
        <f t="shared" si="16"/>
        <v>－</v>
      </c>
      <c r="G96" s="26" t="str">
        <f t="shared" si="17"/>
        <v>－</v>
      </c>
      <c r="H96" s="26" t="str">
        <f t="shared" si="18"/>
        <v>－</v>
      </c>
      <c r="I96" s="27" t="str">
        <f t="shared" si="19"/>
        <v>－</v>
      </c>
      <c r="J96" s="26" t="str">
        <f t="shared" si="20"/>
        <v>－</v>
      </c>
      <c r="K96" s="28"/>
      <c r="N96" s="24">
        <v>3</v>
      </c>
      <c r="O96" s="24">
        <v>3</v>
      </c>
      <c r="P96" s="20" t="s">
        <v>107</v>
      </c>
      <c r="Q96" s="20" t="s">
        <v>108</v>
      </c>
      <c r="R96" s="29">
        <v>5</v>
      </c>
      <c r="S96" s="30">
        <f t="shared" si="21"/>
        <v>1</v>
      </c>
      <c r="T96" s="29">
        <v>0</v>
      </c>
      <c r="U96" s="29">
        <v>11</v>
      </c>
      <c r="V96" s="29">
        <v>45</v>
      </c>
      <c r="W96" s="29">
        <v>0</v>
      </c>
      <c r="X96" s="29">
        <v>349</v>
      </c>
      <c r="Y96" s="31">
        <f t="shared" si="22"/>
        <v>2.2000000000000002</v>
      </c>
      <c r="Z96" s="31">
        <f t="shared" si="23"/>
        <v>9</v>
      </c>
      <c r="AA96" s="32">
        <f t="shared" si="24"/>
        <v>0</v>
      </c>
      <c r="AB96" s="31">
        <f t="shared" si="25"/>
        <v>69.8</v>
      </c>
      <c r="AC96" s="28"/>
    </row>
    <row r="97" spans="2:29">
      <c r="B97" s="24">
        <f t="shared" si="15"/>
        <v>4</v>
      </c>
      <c r="C97" s="24">
        <f t="shared" si="15"/>
        <v>3</v>
      </c>
      <c r="D97" s="18" t="str">
        <f t="shared" si="15"/>
        <v>K8412</v>
      </c>
      <c r="E97" s="18" t="str">
        <f t="shared" si="15"/>
        <v>経尿道的前立腺手術（その他）</v>
      </c>
      <c r="F97" s="25" t="str">
        <f t="shared" si="16"/>
        <v>－</v>
      </c>
      <c r="G97" s="26" t="str">
        <f t="shared" si="17"/>
        <v>－</v>
      </c>
      <c r="H97" s="26" t="str">
        <f t="shared" si="18"/>
        <v>－</v>
      </c>
      <c r="I97" s="27" t="str">
        <f t="shared" si="19"/>
        <v>－</v>
      </c>
      <c r="J97" s="26" t="str">
        <f t="shared" si="20"/>
        <v>－</v>
      </c>
      <c r="K97" s="28"/>
      <c r="N97" s="24">
        <v>4</v>
      </c>
      <c r="O97" s="24">
        <v>3</v>
      </c>
      <c r="P97" s="20" t="s">
        <v>109</v>
      </c>
      <c r="Q97" s="20" t="s">
        <v>110</v>
      </c>
      <c r="R97" s="29">
        <v>5</v>
      </c>
      <c r="S97" s="30">
        <f t="shared" si="21"/>
        <v>1</v>
      </c>
      <c r="T97" s="29">
        <v>0</v>
      </c>
      <c r="U97" s="29">
        <v>5</v>
      </c>
      <c r="V97" s="29">
        <v>38</v>
      </c>
      <c r="W97" s="29">
        <v>0</v>
      </c>
      <c r="X97" s="29">
        <v>339</v>
      </c>
      <c r="Y97" s="31">
        <f t="shared" si="22"/>
        <v>1</v>
      </c>
      <c r="Z97" s="31">
        <f t="shared" si="23"/>
        <v>7.6</v>
      </c>
      <c r="AA97" s="32">
        <f t="shared" si="24"/>
        <v>0</v>
      </c>
      <c r="AB97" s="31">
        <f t="shared" si="25"/>
        <v>67.8</v>
      </c>
      <c r="AC97" s="28"/>
    </row>
    <row r="98" spans="2:29">
      <c r="B98" s="24">
        <f t="shared" si="15"/>
        <v>5</v>
      </c>
      <c r="C98" s="24">
        <f t="shared" si="15"/>
        <v>5</v>
      </c>
      <c r="D98" s="18" t="str">
        <f t="shared" si="15"/>
        <v>K830</v>
      </c>
      <c r="E98" s="18" t="str">
        <f t="shared" si="15"/>
        <v>精巣摘出術</v>
      </c>
      <c r="F98" s="25" t="str">
        <f t="shared" si="16"/>
        <v>－</v>
      </c>
      <c r="G98" s="26" t="str">
        <f t="shared" si="17"/>
        <v>－</v>
      </c>
      <c r="H98" s="26" t="str">
        <f t="shared" si="18"/>
        <v>－</v>
      </c>
      <c r="I98" s="27" t="str">
        <f t="shared" si="19"/>
        <v>－</v>
      </c>
      <c r="J98" s="26" t="str">
        <f t="shared" si="20"/>
        <v>－</v>
      </c>
      <c r="K98" s="28"/>
      <c r="N98" s="24">
        <v>5</v>
      </c>
      <c r="O98" s="24">
        <v>5</v>
      </c>
      <c r="P98" s="20" t="s">
        <v>111</v>
      </c>
      <c r="Q98" s="20" t="s">
        <v>112</v>
      </c>
      <c r="R98" s="29">
        <v>4</v>
      </c>
      <c r="S98" s="30">
        <f t="shared" si="21"/>
        <v>1</v>
      </c>
      <c r="T98" s="29">
        <v>0</v>
      </c>
      <c r="U98" s="29">
        <v>3</v>
      </c>
      <c r="V98" s="29">
        <v>12</v>
      </c>
      <c r="W98" s="29">
        <v>0</v>
      </c>
      <c r="X98" s="29">
        <v>232</v>
      </c>
      <c r="Y98" s="31">
        <f t="shared" si="22"/>
        <v>0.75</v>
      </c>
      <c r="Z98" s="31">
        <f t="shared" si="23"/>
        <v>3</v>
      </c>
      <c r="AA98" s="32">
        <f t="shared" si="24"/>
        <v>0</v>
      </c>
      <c r="AB98" s="31">
        <f t="shared" si="25"/>
        <v>58</v>
      </c>
      <c r="AC98" s="28"/>
    </row>
    <row r="99" spans="2:29">
      <c r="B99" s="24">
        <f t="shared" si="15"/>
        <v>6</v>
      </c>
      <c r="C99" s="24">
        <f t="shared" si="15"/>
        <v>5</v>
      </c>
      <c r="D99" s="18" t="str">
        <f t="shared" si="15"/>
        <v>K843</v>
      </c>
      <c r="E99" s="18" t="str">
        <f t="shared" si="15"/>
        <v>前立腺悪性腫瘍手術</v>
      </c>
      <c r="F99" s="25" t="str">
        <f t="shared" si="16"/>
        <v>－</v>
      </c>
      <c r="G99" s="26" t="str">
        <f t="shared" si="17"/>
        <v>－</v>
      </c>
      <c r="H99" s="26" t="str">
        <f t="shared" si="18"/>
        <v>－</v>
      </c>
      <c r="I99" s="27" t="str">
        <f t="shared" si="19"/>
        <v>－</v>
      </c>
      <c r="J99" s="26" t="str">
        <f t="shared" si="20"/>
        <v>－</v>
      </c>
      <c r="K99" s="28"/>
      <c r="N99" s="24">
        <v>6</v>
      </c>
      <c r="O99" s="24">
        <v>5</v>
      </c>
      <c r="P99" s="20" t="s">
        <v>113</v>
      </c>
      <c r="Q99" s="20" t="s">
        <v>114</v>
      </c>
      <c r="R99" s="29">
        <v>4</v>
      </c>
      <c r="S99" s="30">
        <f t="shared" si="21"/>
        <v>1</v>
      </c>
      <c r="T99" s="29">
        <v>0</v>
      </c>
      <c r="U99" s="29">
        <v>4</v>
      </c>
      <c r="V99" s="29">
        <v>41</v>
      </c>
      <c r="W99" s="29">
        <v>0</v>
      </c>
      <c r="X99" s="29">
        <v>286</v>
      </c>
      <c r="Y99" s="31">
        <f t="shared" si="22"/>
        <v>1</v>
      </c>
      <c r="Z99" s="31">
        <f t="shared" si="23"/>
        <v>10.25</v>
      </c>
      <c r="AA99" s="32">
        <f t="shared" si="24"/>
        <v>0</v>
      </c>
      <c r="AB99" s="31">
        <f t="shared" si="25"/>
        <v>71.5</v>
      </c>
      <c r="AC99" s="28"/>
    </row>
    <row r="101" spans="2:29">
      <c r="B101" s="33"/>
      <c r="C101" s="34"/>
      <c r="D101" s="34"/>
      <c r="E101" s="34"/>
      <c r="F101" s="34"/>
      <c r="G101" s="34"/>
      <c r="H101" s="34"/>
      <c r="I101" s="34"/>
      <c r="J101" s="34"/>
      <c r="K101" s="35"/>
    </row>
    <row r="102" spans="2:29">
      <c r="B102" s="36"/>
      <c r="C102" s="37"/>
      <c r="D102" s="37"/>
      <c r="E102" s="37"/>
      <c r="F102" s="37"/>
      <c r="G102" s="37"/>
      <c r="H102" s="37"/>
      <c r="I102" s="37"/>
      <c r="J102" s="37"/>
      <c r="K102" s="38"/>
    </row>
    <row r="103" spans="2:29">
      <c r="B103" s="36"/>
      <c r="C103" s="37"/>
      <c r="D103" s="37"/>
      <c r="E103" s="37"/>
      <c r="F103" s="37"/>
      <c r="G103" s="37"/>
      <c r="H103" s="37"/>
      <c r="I103" s="37"/>
      <c r="J103" s="37"/>
      <c r="K103" s="38"/>
    </row>
    <row r="104" spans="2:29">
      <c r="B104" s="36"/>
      <c r="C104" s="37"/>
      <c r="D104" s="37"/>
      <c r="E104" s="37"/>
      <c r="F104" s="37"/>
      <c r="G104" s="37"/>
      <c r="H104" s="37"/>
      <c r="I104" s="37"/>
      <c r="J104" s="37"/>
      <c r="K104" s="38"/>
    </row>
    <row r="105" spans="2:29">
      <c r="B105" s="36"/>
      <c r="C105" s="37"/>
      <c r="D105" s="37"/>
      <c r="E105" s="37"/>
      <c r="F105" s="37"/>
      <c r="G105" s="37"/>
      <c r="H105" s="37"/>
      <c r="I105" s="37"/>
      <c r="J105" s="37"/>
      <c r="K105" s="38"/>
    </row>
    <row r="106" spans="2:29">
      <c r="B106" s="39"/>
      <c r="C106" s="40"/>
      <c r="D106" s="40"/>
      <c r="E106" s="40"/>
      <c r="F106" s="40"/>
      <c r="G106" s="40"/>
      <c r="H106" s="40"/>
      <c r="I106" s="40"/>
      <c r="J106" s="40"/>
      <c r="K106" s="41"/>
    </row>
    <row r="108" spans="2:29">
      <c r="B108" s="16" t="str">
        <f>N108</f>
        <v>【No.7】</v>
      </c>
      <c r="D108" s="17" t="s">
        <v>13</v>
      </c>
      <c r="E108" s="18" t="str">
        <f>Q108</f>
        <v>内科</v>
      </c>
      <c r="G108" s="17" t="s">
        <v>14</v>
      </c>
      <c r="H108" s="19" t="str">
        <f>Z108</f>
        <v>010</v>
      </c>
      <c r="K108" s="17" t="str">
        <f>AC108</f>
        <v>（全患者数：50件）</v>
      </c>
      <c r="N108" s="16" t="s">
        <v>115</v>
      </c>
      <c r="P108" s="17" t="s">
        <v>13</v>
      </c>
      <c r="Q108" s="20" t="s">
        <v>116</v>
      </c>
      <c r="Y108" s="17" t="s">
        <v>14</v>
      </c>
      <c r="Z108" s="21" t="s">
        <v>117</v>
      </c>
      <c r="AC108" s="17" t="s">
        <v>118</v>
      </c>
    </row>
    <row r="110" spans="2:29" ht="27">
      <c r="B110" s="22" t="s">
        <v>19</v>
      </c>
      <c r="C110" s="23" t="s">
        <v>20</v>
      </c>
      <c r="D110" s="23" t="s">
        <v>21</v>
      </c>
      <c r="E110" s="23" t="s">
        <v>22</v>
      </c>
      <c r="F110" s="23" t="s">
        <v>23</v>
      </c>
      <c r="G110" s="23" t="s">
        <v>24</v>
      </c>
      <c r="H110" s="23" t="s">
        <v>25</v>
      </c>
      <c r="I110" s="23" t="s">
        <v>26</v>
      </c>
      <c r="J110" s="23" t="s">
        <v>27</v>
      </c>
      <c r="K110" s="23" t="s">
        <v>28</v>
      </c>
      <c r="N110" s="22" t="s">
        <v>19</v>
      </c>
      <c r="O110" s="23" t="s">
        <v>20</v>
      </c>
      <c r="P110" s="23" t="s">
        <v>21</v>
      </c>
      <c r="Q110" s="23" t="s">
        <v>22</v>
      </c>
      <c r="R110" s="23" t="s">
        <v>23</v>
      </c>
      <c r="S110" s="23" t="s">
        <v>29</v>
      </c>
      <c r="T110" s="23" t="s">
        <v>30</v>
      </c>
      <c r="U110" s="23" t="s">
        <v>31</v>
      </c>
      <c r="V110" s="23" t="s">
        <v>32</v>
      </c>
      <c r="W110" s="23" t="s">
        <v>33</v>
      </c>
      <c r="X110" s="23" t="s">
        <v>34</v>
      </c>
      <c r="Y110" s="23" t="s">
        <v>24</v>
      </c>
      <c r="Z110" s="23" t="s">
        <v>25</v>
      </c>
      <c r="AA110" s="23" t="s">
        <v>26</v>
      </c>
      <c r="AB110" s="23" t="s">
        <v>27</v>
      </c>
      <c r="AC110" s="23" t="s">
        <v>28</v>
      </c>
    </row>
    <row r="111" spans="2:29">
      <c r="B111" s="24">
        <f t="shared" ref="B111:E126" si="26">N111</f>
        <v>1</v>
      </c>
      <c r="C111" s="24">
        <f t="shared" si="26"/>
        <v>1</v>
      </c>
      <c r="D111" s="18" t="str">
        <f t="shared" si="26"/>
        <v>K610-3</v>
      </c>
      <c r="E111" s="18" t="str">
        <f t="shared" si="26"/>
        <v>内シャント設置術</v>
      </c>
      <c r="F111" s="25">
        <f t="shared" ref="F111:F126" si="27">IF(S111=1,"－",R111)</f>
        <v>30</v>
      </c>
      <c r="G111" s="26">
        <f t="shared" ref="G111:G126" si="28">IF(S111=1,"－",Y111)</f>
        <v>5.77</v>
      </c>
      <c r="H111" s="26">
        <f t="shared" ref="H111:H126" si="29">IF(S111=1,"－",Z111)</f>
        <v>18.100000000000001</v>
      </c>
      <c r="I111" s="27">
        <f t="shared" ref="I111:I126" si="30">IF(S111=1,"－",AA111)</f>
        <v>0</v>
      </c>
      <c r="J111" s="26">
        <f t="shared" ref="J111:J126" si="31">IF(S111=1,"－",AB111)</f>
        <v>71.63</v>
      </c>
      <c r="K111" s="28"/>
      <c r="N111" s="24">
        <v>1</v>
      </c>
      <c r="O111" s="24">
        <v>1</v>
      </c>
      <c r="P111" s="20" t="s">
        <v>119</v>
      </c>
      <c r="Q111" s="20" t="s">
        <v>120</v>
      </c>
      <c r="R111" s="29">
        <v>30</v>
      </c>
      <c r="S111" s="30">
        <f t="shared" ref="S111:S126" si="32">IF(R111&lt;10,1,0)</f>
        <v>0</v>
      </c>
      <c r="T111" s="29">
        <v>0</v>
      </c>
      <c r="U111" s="29">
        <v>173</v>
      </c>
      <c r="V111" s="29">
        <v>543</v>
      </c>
      <c r="W111" s="29">
        <v>0</v>
      </c>
      <c r="X111" s="29">
        <v>2149</v>
      </c>
      <c r="Y111" s="31">
        <f t="shared" ref="Y111:Y126" si="33">IF(R111=0,0,ROUND(U111/R111,2))</f>
        <v>5.77</v>
      </c>
      <c r="Z111" s="31">
        <f t="shared" ref="Z111:Z126" si="34">IF(R111=0,0,ROUND(V111/R111,2))</f>
        <v>18.100000000000001</v>
      </c>
      <c r="AA111" s="32">
        <f t="shared" ref="AA111:AA126" si="35">IF(R111=0,0,ROUND(W111/R111,4))</f>
        <v>0</v>
      </c>
      <c r="AB111" s="31">
        <f t="shared" ref="AB111:AB126" si="36">IF((R111-T111)=0,0,ROUND(X111/(R111-T111),2))</f>
        <v>71.63</v>
      </c>
      <c r="AC111" s="28"/>
    </row>
    <row r="112" spans="2:29">
      <c r="B112" s="24">
        <f t="shared" si="26"/>
        <v>2</v>
      </c>
      <c r="C112" s="24">
        <f t="shared" si="26"/>
        <v>2</v>
      </c>
      <c r="D112" s="18" t="str">
        <f t="shared" si="26"/>
        <v>K616-4</v>
      </c>
      <c r="E112" s="18" t="str">
        <f t="shared" si="26"/>
        <v>経皮的シャント拡張術・血栓除去術</v>
      </c>
      <c r="F112" s="25" t="str">
        <f t="shared" si="27"/>
        <v>－</v>
      </c>
      <c r="G112" s="26" t="str">
        <f t="shared" si="28"/>
        <v>－</v>
      </c>
      <c r="H112" s="26" t="str">
        <f t="shared" si="29"/>
        <v>－</v>
      </c>
      <c r="I112" s="27" t="str">
        <f t="shared" si="30"/>
        <v>－</v>
      </c>
      <c r="J112" s="26" t="str">
        <f t="shared" si="31"/>
        <v>－</v>
      </c>
      <c r="K112" s="28"/>
      <c r="N112" s="24">
        <v>2</v>
      </c>
      <c r="O112" s="24">
        <v>2</v>
      </c>
      <c r="P112" s="20" t="s">
        <v>121</v>
      </c>
      <c r="Q112" s="20" t="s">
        <v>122</v>
      </c>
      <c r="R112" s="29">
        <v>6</v>
      </c>
      <c r="S112" s="30">
        <f t="shared" si="32"/>
        <v>1</v>
      </c>
      <c r="T112" s="29">
        <v>0</v>
      </c>
      <c r="U112" s="29">
        <v>19</v>
      </c>
      <c r="V112" s="29">
        <v>24</v>
      </c>
      <c r="W112" s="29">
        <v>1</v>
      </c>
      <c r="X112" s="29">
        <v>403</v>
      </c>
      <c r="Y112" s="31">
        <f t="shared" si="33"/>
        <v>3.17</v>
      </c>
      <c r="Z112" s="31">
        <f t="shared" si="34"/>
        <v>4</v>
      </c>
      <c r="AA112" s="32">
        <f t="shared" si="35"/>
        <v>0.16669999999999999</v>
      </c>
      <c r="AB112" s="31">
        <f t="shared" si="36"/>
        <v>67.17</v>
      </c>
      <c r="AC112" s="28"/>
    </row>
    <row r="113" spans="2:29">
      <c r="B113" s="24">
        <f t="shared" si="26"/>
        <v>3</v>
      </c>
      <c r="C113" s="24">
        <f t="shared" si="26"/>
        <v>3</v>
      </c>
      <c r="D113" s="18" t="str">
        <f t="shared" si="26"/>
        <v>K0062</v>
      </c>
      <c r="E113" s="18" t="str">
        <f t="shared" si="26"/>
        <v>皮膚、皮下腫瘍摘出術（露出部以外）（長径３ｃｍ以上６ｃｍ未満）</v>
      </c>
      <c r="F113" s="25" t="str">
        <f t="shared" si="27"/>
        <v>－</v>
      </c>
      <c r="G113" s="26" t="str">
        <f t="shared" si="28"/>
        <v>－</v>
      </c>
      <c r="H113" s="26" t="str">
        <f t="shared" si="29"/>
        <v>－</v>
      </c>
      <c r="I113" s="27" t="str">
        <f t="shared" si="30"/>
        <v>－</v>
      </c>
      <c r="J113" s="26" t="str">
        <f t="shared" si="31"/>
        <v>－</v>
      </c>
      <c r="K113" s="28"/>
      <c r="N113" s="24">
        <v>3</v>
      </c>
      <c r="O113" s="24">
        <v>3</v>
      </c>
      <c r="P113" s="20" t="s">
        <v>123</v>
      </c>
      <c r="Q113" s="20" t="s">
        <v>124</v>
      </c>
      <c r="R113" s="29">
        <v>1</v>
      </c>
      <c r="S113" s="30">
        <f t="shared" si="32"/>
        <v>1</v>
      </c>
      <c r="T113" s="29">
        <v>0</v>
      </c>
      <c r="U113" s="29">
        <v>16</v>
      </c>
      <c r="V113" s="29">
        <v>0</v>
      </c>
      <c r="W113" s="29">
        <v>1</v>
      </c>
      <c r="X113" s="29">
        <v>79</v>
      </c>
      <c r="Y113" s="31">
        <f t="shared" si="33"/>
        <v>16</v>
      </c>
      <c r="Z113" s="31">
        <f t="shared" si="34"/>
        <v>0</v>
      </c>
      <c r="AA113" s="32">
        <f t="shared" si="35"/>
        <v>1</v>
      </c>
      <c r="AB113" s="31">
        <f t="shared" si="36"/>
        <v>79</v>
      </c>
      <c r="AC113" s="28"/>
    </row>
    <row r="114" spans="2:29">
      <c r="B114" s="24">
        <f t="shared" si="26"/>
        <v>4</v>
      </c>
      <c r="C114" s="24">
        <f t="shared" si="26"/>
        <v>3</v>
      </c>
      <c r="D114" s="18" t="str">
        <f t="shared" si="26"/>
        <v>K0821</v>
      </c>
      <c r="E114" s="18" t="str">
        <f t="shared" si="26"/>
        <v>人工関節置換術（股）</v>
      </c>
      <c r="F114" s="25" t="str">
        <f t="shared" si="27"/>
        <v>－</v>
      </c>
      <c r="G114" s="26" t="str">
        <f t="shared" si="28"/>
        <v>－</v>
      </c>
      <c r="H114" s="26" t="str">
        <f t="shared" si="29"/>
        <v>－</v>
      </c>
      <c r="I114" s="27" t="str">
        <f t="shared" si="30"/>
        <v>－</v>
      </c>
      <c r="J114" s="26" t="str">
        <f t="shared" si="31"/>
        <v>－</v>
      </c>
      <c r="K114" s="28"/>
      <c r="N114" s="24">
        <v>4</v>
      </c>
      <c r="O114" s="24">
        <v>3</v>
      </c>
      <c r="P114" s="20" t="s">
        <v>125</v>
      </c>
      <c r="Q114" s="20" t="s">
        <v>126</v>
      </c>
      <c r="R114" s="29">
        <v>1</v>
      </c>
      <c r="S114" s="30">
        <f t="shared" si="32"/>
        <v>1</v>
      </c>
      <c r="T114" s="29">
        <v>0</v>
      </c>
      <c r="U114" s="29">
        <v>52</v>
      </c>
      <c r="V114" s="29">
        <v>113</v>
      </c>
      <c r="W114" s="29">
        <v>0</v>
      </c>
      <c r="X114" s="29">
        <v>67</v>
      </c>
      <c r="Y114" s="31">
        <f t="shared" si="33"/>
        <v>52</v>
      </c>
      <c r="Z114" s="31">
        <f t="shared" si="34"/>
        <v>113</v>
      </c>
      <c r="AA114" s="32">
        <f t="shared" si="35"/>
        <v>0</v>
      </c>
      <c r="AB114" s="31">
        <f t="shared" si="36"/>
        <v>67</v>
      </c>
      <c r="AC114" s="28"/>
    </row>
    <row r="115" spans="2:29">
      <c r="B115" s="24">
        <f t="shared" si="26"/>
        <v>5</v>
      </c>
      <c r="C115" s="24">
        <f t="shared" si="26"/>
        <v>3</v>
      </c>
      <c r="D115" s="18" t="str">
        <f t="shared" si="26"/>
        <v>K2762</v>
      </c>
      <c r="E115" s="18" t="str">
        <f t="shared" si="26"/>
        <v>網膜光凝固術（その他特殊）</v>
      </c>
      <c r="F115" s="25" t="str">
        <f t="shared" si="27"/>
        <v>－</v>
      </c>
      <c r="G115" s="26" t="str">
        <f t="shared" si="28"/>
        <v>－</v>
      </c>
      <c r="H115" s="26" t="str">
        <f t="shared" si="29"/>
        <v>－</v>
      </c>
      <c r="I115" s="27" t="str">
        <f t="shared" si="30"/>
        <v>－</v>
      </c>
      <c r="J115" s="26" t="str">
        <f t="shared" si="31"/>
        <v>－</v>
      </c>
      <c r="K115" s="28"/>
      <c r="N115" s="24">
        <v>5</v>
      </c>
      <c r="O115" s="24">
        <v>3</v>
      </c>
      <c r="P115" s="20" t="s">
        <v>127</v>
      </c>
      <c r="Q115" s="20" t="s">
        <v>128</v>
      </c>
      <c r="R115" s="29">
        <v>1</v>
      </c>
      <c r="S115" s="30">
        <f t="shared" si="32"/>
        <v>1</v>
      </c>
      <c r="T115" s="29">
        <v>0</v>
      </c>
      <c r="U115" s="29">
        <v>0</v>
      </c>
      <c r="V115" s="29">
        <v>69</v>
      </c>
      <c r="W115" s="29">
        <v>0</v>
      </c>
      <c r="X115" s="29">
        <v>55</v>
      </c>
      <c r="Y115" s="31">
        <f t="shared" si="33"/>
        <v>0</v>
      </c>
      <c r="Z115" s="31">
        <f t="shared" si="34"/>
        <v>69</v>
      </c>
      <c r="AA115" s="32">
        <f t="shared" si="35"/>
        <v>0</v>
      </c>
      <c r="AB115" s="31">
        <f t="shared" si="36"/>
        <v>55</v>
      </c>
      <c r="AC115" s="28"/>
    </row>
    <row r="116" spans="2:29">
      <c r="B116" s="24">
        <f t="shared" si="26"/>
        <v>6</v>
      </c>
      <c r="C116" s="24">
        <f t="shared" si="26"/>
        <v>3</v>
      </c>
      <c r="D116" s="18" t="str">
        <f t="shared" si="26"/>
        <v>K2821ﾛ</v>
      </c>
      <c r="E116" s="18" t="str">
        <f t="shared" si="26"/>
        <v>水晶体再建術（眼内レンズを挿入する場合）（その他）</v>
      </c>
      <c r="F116" s="25" t="str">
        <f t="shared" si="27"/>
        <v>－</v>
      </c>
      <c r="G116" s="26" t="str">
        <f t="shared" si="28"/>
        <v>－</v>
      </c>
      <c r="H116" s="26" t="str">
        <f t="shared" si="29"/>
        <v>－</v>
      </c>
      <c r="I116" s="27" t="str">
        <f t="shared" si="30"/>
        <v>－</v>
      </c>
      <c r="J116" s="26" t="str">
        <f t="shared" si="31"/>
        <v>－</v>
      </c>
      <c r="K116" s="28"/>
      <c r="N116" s="24">
        <v>6</v>
      </c>
      <c r="O116" s="24">
        <v>3</v>
      </c>
      <c r="P116" s="20" t="s">
        <v>129</v>
      </c>
      <c r="Q116" s="20" t="s">
        <v>130</v>
      </c>
      <c r="R116" s="29">
        <v>1</v>
      </c>
      <c r="S116" s="30">
        <f t="shared" si="32"/>
        <v>1</v>
      </c>
      <c r="T116" s="29">
        <v>0</v>
      </c>
      <c r="U116" s="29">
        <v>13</v>
      </c>
      <c r="V116" s="29">
        <v>15</v>
      </c>
      <c r="W116" s="29">
        <v>0</v>
      </c>
      <c r="X116" s="29">
        <v>85</v>
      </c>
      <c r="Y116" s="31">
        <f t="shared" si="33"/>
        <v>13</v>
      </c>
      <c r="Z116" s="31">
        <f t="shared" si="34"/>
        <v>15</v>
      </c>
      <c r="AA116" s="32">
        <f t="shared" si="35"/>
        <v>0</v>
      </c>
      <c r="AB116" s="31">
        <f t="shared" si="36"/>
        <v>85</v>
      </c>
      <c r="AC116" s="28"/>
    </row>
    <row r="117" spans="2:29">
      <c r="B117" s="24">
        <f t="shared" si="26"/>
        <v>7</v>
      </c>
      <c r="C117" s="24">
        <f t="shared" si="26"/>
        <v>3</v>
      </c>
      <c r="D117" s="18" t="str">
        <f t="shared" si="26"/>
        <v>K386</v>
      </c>
      <c r="E117" s="18" t="str">
        <f t="shared" si="26"/>
        <v>気管切開術</v>
      </c>
      <c r="F117" s="25" t="str">
        <f t="shared" si="27"/>
        <v>－</v>
      </c>
      <c r="G117" s="26" t="str">
        <f t="shared" si="28"/>
        <v>－</v>
      </c>
      <c r="H117" s="26" t="str">
        <f t="shared" si="29"/>
        <v>－</v>
      </c>
      <c r="I117" s="27" t="str">
        <f t="shared" si="30"/>
        <v>－</v>
      </c>
      <c r="J117" s="26" t="str">
        <f t="shared" si="31"/>
        <v>－</v>
      </c>
      <c r="K117" s="28"/>
      <c r="N117" s="24">
        <v>7</v>
      </c>
      <c r="O117" s="24">
        <v>3</v>
      </c>
      <c r="P117" s="20" t="s">
        <v>131</v>
      </c>
      <c r="Q117" s="20" t="s">
        <v>132</v>
      </c>
      <c r="R117" s="29">
        <v>1</v>
      </c>
      <c r="S117" s="30">
        <f t="shared" si="32"/>
        <v>1</v>
      </c>
      <c r="T117" s="29">
        <v>0</v>
      </c>
      <c r="U117" s="29">
        <v>32</v>
      </c>
      <c r="V117" s="29">
        <v>135</v>
      </c>
      <c r="W117" s="29">
        <v>0</v>
      </c>
      <c r="X117" s="29">
        <v>68</v>
      </c>
      <c r="Y117" s="31">
        <f t="shared" si="33"/>
        <v>32</v>
      </c>
      <c r="Z117" s="31">
        <f t="shared" si="34"/>
        <v>135</v>
      </c>
      <c r="AA117" s="32">
        <f t="shared" si="35"/>
        <v>0</v>
      </c>
      <c r="AB117" s="31">
        <f t="shared" si="36"/>
        <v>68</v>
      </c>
      <c r="AC117" s="28"/>
    </row>
    <row r="118" spans="2:29">
      <c r="B118" s="24">
        <f t="shared" si="26"/>
        <v>8</v>
      </c>
      <c r="C118" s="24">
        <f t="shared" si="26"/>
        <v>3</v>
      </c>
      <c r="D118" s="18" t="str">
        <f t="shared" si="26"/>
        <v>K5463</v>
      </c>
      <c r="E118" s="18" t="str">
        <f t="shared" si="26"/>
        <v>経皮的冠動脈形成術（その他）</v>
      </c>
      <c r="F118" s="25" t="str">
        <f t="shared" si="27"/>
        <v>－</v>
      </c>
      <c r="G118" s="26" t="str">
        <f t="shared" si="28"/>
        <v>－</v>
      </c>
      <c r="H118" s="26" t="str">
        <f t="shared" si="29"/>
        <v>－</v>
      </c>
      <c r="I118" s="27" t="str">
        <f t="shared" si="30"/>
        <v>－</v>
      </c>
      <c r="J118" s="26" t="str">
        <f t="shared" si="31"/>
        <v>－</v>
      </c>
      <c r="K118" s="28"/>
      <c r="N118" s="24">
        <v>8</v>
      </c>
      <c r="O118" s="24">
        <v>3</v>
      </c>
      <c r="P118" s="20" t="s">
        <v>133</v>
      </c>
      <c r="Q118" s="20" t="s">
        <v>134</v>
      </c>
      <c r="R118" s="29">
        <v>1</v>
      </c>
      <c r="S118" s="30">
        <f t="shared" si="32"/>
        <v>1</v>
      </c>
      <c r="T118" s="29">
        <v>0</v>
      </c>
      <c r="U118" s="29">
        <v>45</v>
      </c>
      <c r="V118" s="29">
        <v>69</v>
      </c>
      <c r="W118" s="29">
        <v>1</v>
      </c>
      <c r="X118" s="29">
        <v>76</v>
      </c>
      <c r="Y118" s="31">
        <f t="shared" si="33"/>
        <v>45</v>
      </c>
      <c r="Z118" s="31">
        <f t="shared" si="34"/>
        <v>69</v>
      </c>
      <c r="AA118" s="32">
        <f t="shared" si="35"/>
        <v>1</v>
      </c>
      <c r="AB118" s="31">
        <f t="shared" si="36"/>
        <v>76</v>
      </c>
      <c r="AC118" s="28"/>
    </row>
    <row r="119" spans="2:29">
      <c r="B119" s="24">
        <f t="shared" si="26"/>
        <v>9</v>
      </c>
      <c r="C119" s="24">
        <f t="shared" si="26"/>
        <v>3</v>
      </c>
      <c r="D119" s="18" t="str">
        <f t="shared" si="26"/>
        <v>K5493</v>
      </c>
      <c r="E119" s="18" t="str">
        <f t="shared" si="26"/>
        <v>経皮的冠動脈ステント留置術（その他）</v>
      </c>
      <c r="F119" s="25" t="str">
        <f t="shared" si="27"/>
        <v>－</v>
      </c>
      <c r="G119" s="26" t="str">
        <f t="shared" si="28"/>
        <v>－</v>
      </c>
      <c r="H119" s="26" t="str">
        <f t="shared" si="29"/>
        <v>－</v>
      </c>
      <c r="I119" s="27" t="str">
        <f t="shared" si="30"/>
        <v>－</v>
      </c>
      <c r="J119" s="26" t="str">
        <f t="shared" si="31"/>
        <v>－</v>
      </c>
      <c r="K119" s="28"/>
      <c r="N119" s="24">
        <v>9</v>
      </c>
      <c r="O119" s="24">
        <v>3</v>
      </c>
      <c r="P119" s="20" t="s">
        <v>135</v>
      </c>
      <c r="Q119" s="20" t="s">
        <v>136</v>
      </c>
      <c r="R119" s="29">
        <v>1</v>
      </c>
      <c r="S119" s="30">
        <f t="shared" si="32"/>
        <v>1</v>
      </c>
      <c r="T119" s="29">
        <v>0</v>
      </c>
      <c r="U119" s="29">
        <v>36</v>
      </c>
      <c r="V119" s="29">
        <v>13</v>
      </c>
      <c r="W119" s="29">
        <v>0</v>
      </c>
      <c r="X119" s="29">
        <v>86</v>
      </c>
      <c r="Y119" s="31">
        <f t="shared" si="33"/>
        <v>36</v>
      </c>
      <c r="Z119" s="31">
        <f t="shared" si="34"/>
        <v>13</v>
      </c>
      <c r="AA119" s="32">
        <f t="shared" si="35"/>
        <v>0</v>
      </c>
      <c r="AB119" s="31">
        <f t="shared" si="36"/>
        <v>86</v>
      </c>
      <c r="AC119" s="28"/>
    </row>
    <row r="120" spans="2:29">
      <c r="B120" s="24">
        <f t="shared" si="26"/>
        <v>10</v>
      </c>
      <c r="C120" s="24">
        <f t="shared" si="26"/>
        <v>3</v>
      </c>
      <c r="D120" s="18" t="str">
        <f t="shared" si="26"/>
        <v>K6147</v>
      </c>
      <c r="E120" s="18" t="str">
        <f t="shared" si="26"/>
        <v>血管移植術、バイパス移植術（その他の動脈）</v>
      </c>
      <c r="F120" s="25" t="str">
        <f t="shared" si="27"/>
        <v>－</v>
      </c>
      <c r="G120" s="26" t="str">
        <f t="shared" si="28"/>
        <v>－</v>
      </c>
      <c r="H120" s="26" t="str">
        <f t="shared" si="29"/>
        <v>－</v>
      </c>
      <c r="I120" s="27" t="str">
        <f t="shared" si="30"/>
        <v>－</v>
      </c>
      <c r="J120" s="26" t="str">
        <f t="shared" si="31"/>
        <v>－</v>
      </c>
      <c r="K120" s="28"/>
      <c r="N120" s="24">
        <v>10</v>
      </c>
      <c r="O120" s="24">
        <v>3</v>
      </c>
      <c r="P120" s="20" t="s">
        <v>137</v>
      </c>
      <c r="Q120" s="20" t="s">
        <v>138</v>
      </c>
      <c r="R120" s="29">
        <v>1</v>
      </c>
      <c r="S120" s="30">
        <f t="shared" si="32"/>
        <v>1</v>
      </c>
      <c r="T120" s="29">
        <v>0</v>
      </c>
      <c r="U120" s="29">
        <v>2</v>
      </c>
      <c r="V120" s="29">
        <v>15</v>
      </c>
      <c r="W120" s="29">
        <v>0</v>
      </c>
      <c r="X120" s="29">
        <v>82</v>
      </c>
      <c r="Y120" s="31">
        <f t="shared" si="33"/>
        <v>2</v>
      </c>
      <c r="Z120" s="31">
        <f t="shared" si="34"/>
        <v>15</v>
      </c>
      <c r="AA120" s="32">
        <f t="shared" si="35"/>
        <v>0</v>
      </c>
      <c r="AB120" s="31">
        <f t="shared" si="36"/>
        <v>82</v>
      </c>
      <c r="AC120" s="28"/>
    </row>
    <row r="121" spans="2:29">
      <c r="B121" s="24">
        <f t="shared" si="26"/>
        <v>11</v>
      </c>
      <c r="C121" s="24">
        <f t="shared" si="26"/>
        <v>3</v>
      </c>
      <c r="D121" s="18" t="str">
        <f t="shared" si="26"/>
        <v>K6261</v>
      </c>
      <c r="E121" s="18" t="str">
        <f t="shared" si="26"/>
        <v>リンパ節摘出術（長径３ｃｍ未満）</v>
      </c>
      <c r="F121" s="25" t="str">
        <f t="shared" si="27"/>
        <v>－</v>
      </c>
      <c r="G121" s="26" t="str">
        <f t="shared" si="28"/>
        <v>－</v>
      </c>
      <c r="H121" s="26" t="str">
        <f t="shared" si="29"/>
        <v>－</v>
      </c>
      <c r="I121" s="27" t="str">
        <f t="shared" si="30"/>
        <v>－</v>
      </c>
      <c r="J121" s="26" t="str">
        <f t="shared" si="31"/>
        <v>－</v>
      </c>
      <c r="K121" s="28"/>
      <c r="N121" s="24">
        <v>11</v>
      </c>
      <c r="O121" s="24">
        <v>3</v>
      </c>
      <c r="P121" s="20" t="s">
        <v>139</v>
      </c>
      <c r="Q121" s="20" t="s">
        <v>140</v>
      </c>
      <c r="R121" s="29">
        <v>1</v>
      </c>
      <c r="S121" s="30">
        <f t="shared" si="32"/>
        <v>1</v>
      </c>
      <c r="T121" s="29">
        <v>0</v>
      </c>
      <c r="U121" s="29">
        <v>19</v>
      </c>
      <c r="V121" s="29">
        <v>8</v>
      </c>
      <c r="W121" s="29">
        <v>1</v>
      </c>
      <c r="X121" s="29">
        <v>85</v>
      </c>
      <c r="Y121" s="31">
        <f t="shared" si="33"/>
        <v>19</v>
      </c>
      <c r="Z121" s="31">
        <f t="shared" si="34"/>
        <v>8</v>
      </c>
      <c r="AA121" s="32">
        <f t="shared" si="35"/>
        <v>1</v>
      </c>
      <c r="AB121" s="31">
        <f t="shared" si="36"/>
        <v>85</v>
      </c>
      <c r="AC121" s="28"/>
    </row>
    <row r="122" spans="2:29">
      <c r="B122" s="24">
        <f t="shared" si="26"/>
        <v>12</v>
      </c>
      <c r="C122" s="24">
        <f t="shared" si="26"/>
        <v>3</v>
      </c>
      <c r="D122" s="18" t="str">
        <f t="shared" si="26"/>
        <v>K654</v>
      </c>
      <c r="E122" s="18" t="str">
        <f t="shared" si="26"/>
        <v>内視鏡的消化管止血術</v>
      </c>
      <c r="F122" s="25" t="str">
        <f t="shared" si="27"/>
        <v>－</v>
      </c>
      <c r="G122" s="26" t="str">
        <f t="shared" si="28"/>
        <v>－</v>
      </c>
      <c r="H122" s="26" t="str">
        <f t="shared" si="29"/>
        <v>－</v>
      </c>
      <c r="I122" s="27" t="str">
        <f t="shared" si="30"/>
        <v>－</v>
      </c>
      <c r="J122" s="26" t="str">
        <f t="shared" si="31"/>
        <v>－</v>
      </c>
      <c r="K122" s="28"/>
      <c r="N122" s="24">
        <v>12</v>
      </c>
      <c r="O122" s="24">
        <v>3</v>
      </c>
      <c r="P122" s="20" t="s">
        <v>141</v>
      </c>
      <c r="Q122" s="20" t="s">
        <v>142</v>
      </c>
      <c r="R122" s="29">
        <v>1</v>
      </c>
      <c r="S122" s="30">
        <f t="shared" si="32"/>
        <v>1</v>
      </c>
      <c r="T122" s="29">
        <v>0</v>
      </c>
      <c r="U122" s="29">
        <v>0</v>
      </c>
      <c r="V122" s="29">
        <v>10</v>
      </c>
      <c r="W122" s="29">
        <v>0</v>
      </c>
      <c r="X122" s="29">
        <v>79</v>
      </c>
      <c r="Y122" s="31">
        <f t="shared" si="33"/>
        <v>0</v>
      </c>
      <c r="Z122" s="31">
        <f t="shared" si="34"/>
        <v>10</v>
      </c>
      <c r="AA122" s="32">
        <f t="shared" si="35"/>
        <v>0</v>
      </c>
      <c r="AB122" s="31">
        <f t="shared" si="36"/>
        <v>79</v>
      </c>
      <c r="AC122" s="28"/>
    </row>
    <row r="123" spans="2:29">
      <c r="B123" s="24">
        <f t="shared" si="26"/>
        <v>13</v>
      </c>
      <c r="C123" s="24">
        <f t="shared" si="26"/>
        <v>3</v>
      </c>
      <c r="D123" s="18" t="str">
        <f t="shared" si="26"/>
        <v>K6871</v>
      </c>
      <c r="E123" s="18" t="str">
        <f t="shared" si="26"/>
        <v>内視鏡的乳頭切開術（乳頭括約筋切開のみ）</v>
      </c>
      <c r="F123" s="25" t="str">
        <f t="shared" si="27"/>
        <v>－</v>
      </c>
      <c r="G123" s="26" t="str">
        <f t="shared" si="28"/>
        <v>－</v>
      </c>
      <c r="H123" s="26" t="str">
        <f t="shared" si="29"/>
        <v>－</v>
      </c>
      <c r="I123" s="27" t="str">
        <f t="shared" si="30"/>
        <v>－</v>
      </c>
      <c r="J123" s="26" t="str">
        <f t="shared" si="31"/>
        <v>－</v>
      </c>
      <c r="K123" s="28"/>
      <c r="N123" s="24">
        <v>13</v>
      </c>
      <c r="O123" s="24">
        <v>3</v>
      </c>
      <c r="P123" s="20" t="s">
        <v>143</v>
      </c>
      <c r="Q123" s="20" t="s">
        <v>144</v>
      </c>
      <c r="R123" s="29">
        <v>1</v>
      </c>
      <c r="S123" s="30">
        <f t="shared" si="32"/>
        <v>1</v>
      </c>
      <c r="T123" s="29">
        <v>0</v>
      </c>
      <c r="U123" s="29">
        <v>5</v>
      </c>
      <c r="V123" s="29">
        <v>16</v>
      </c>
      <c r="W123" s="29">
        <v>0</v>
      </c>
      <c r="X123" s="29">
        <v>78</v>
      </c>
      <c r="Y123" s="31">
        <f t="shared" si="33"/>
        <v>5</v>
      </c>
      <c r="Z123" s="31">
        <f t="shared" si="34"/>
        <v>16</v>
      </c>
      <c r="AA123" s="32">
        <f t="shared" si="35"/>
        <v>0</v>
      </c>
      <c r="AB123" s="31">
        <f t="shared" si="36"/>
        <v>78</v>
      </c>
      <c r="AC123" s="28"/>
    </row>
    <row r="124" spans="2:29">
      <c r="B124" s="24">
        <f t="shared" si="26"/>
        <v>14</v>
      </c>
      <c r="C124" s="24">
        <f t="shared" si="26"/>
        <v>3</v>
      </c>
      <c r="D124" s="18" t="str">
        <f t="shared" si="26"/>
        <v>K688</v>
      </c>
      <c r="E124" s="18" t="str">
        <f t="shared" si="26"/>
        <v>内視鏡的胆道ステント留置術</v>
      </c>
      <c r="F124" s="25" t="str">
        <f t="shared" si="27"/>
        <v>－</v>
      </c>
      <c r="G124" s="26" t="str">
        <f t="shared" si="28"/>
        <v>－</v>
      </c>
      <c r="H124" s="26" t="str">
        <f t="shared" si="29"/>
        <v>－</v>
      </c>
      <c r="I124" s="27" t="str">
        <f t="shared" si="30"/>
        <v>－</v>
      </c>
      <c r="J124" s="26" t="str">
        <f t="shared" si="31"/>
        <v>－</v>
      </c>
      <c r="K124" s="28"/>
      <c r="N124" s="24">
        <v>14</v>
      </c>
      <c r="O124" s="24">
        <v>3</v>
      </c>
      <c r="P124" s="20" t="s">
        <v>145</v>
      </c>
      <c r="Q124" s="20" t="s">
        <v>146</v>
      </c>
      <c r="R124" s="29">
        <v>1</v>
      </c>
      <c r="S124" s="30">
        <f t="shared" si="32"/>
        <v>1</v>
      </c>
      <c r="T124" s="29">
        <v>0</v>
      </c>
      <c r="U124" s="29">
        <v>1</v>
      </c>
      <c r="V124" s="29">
        <v>27</v>
      </c>
      <c r="W124" s="29">
        <v>0</v>
      </c>
      <c r="X124" s="29">
        <v>60</v>
      </c>
      <c r="Y124" s="31">
        <f t="shared" si="33"/>
        <v>1</v>
      </c>
      <c r="Z124" s="31">
        <f t="shared" si="34"/>
        <v>27</v>
      </c>
      <c r="AA124" s="32">
        <f t="shared" si="35"/>
        <v>0</v>
      </c>
      <c r="AB124" s="31">
        <f t="shared" si="36"/>
        <v>60</v>
      </c>
      <c r="AC124" s="28"/>
    </row>
    <row r="125" spans="2:29">
      <c r="B125" s="24">
        <f t="shared" si="26"/>
        <v>15</v>
      </c>
      <c r="C125" s="24">
        <f t="shared" si="26"/>
        <v>3</v>
      </c>
      <c r="D125" s="18" t="str">
        <f t="shared" si="26"/>
        <v>K783-2</v>
      </c>
      <c r="E125" s="18" t="str">
        <f t="shared" si="26"/>
        <v>経尿道的尿管ステント留置術</v>
      </c>
      <c r="F125" s="25" t="str">
        <f t="shared" si="27"/>
        <v>－</v>
      </c>
      <c r="G125" s="26" t="str">
        <f t="shared" si="28"/>
        <v>－</v>
      </c>
      <c r="H125" s="26" t="str">
        <f t="shared" si="29"/>
        <v>－</v>
      </c>
      <c r="I125" s="27" t="str">
        <f t="shared" si="30"/>
        <v>－</v>
      </c>
      <c r="J125" s="26" t="str">
        <f t="shared" si="31"/>
        <v>－</v>
      </c>
      <c r="K125" s="28"/>
      <c r="N125" s="24">
        <v>15</v>
      </c>
      <c r="O125" s="24">
        <v>3</v>
      </c>
      <c r="P125" s="20" t="s">
        <v>147</v>
      </c>
      <c r="Q125" s="20" t="s">
        <v>148</v>
      </c>
      <c r="R125" s="29">
        <v>1</v>
      </c>
      <c r="S125" s="30">
        <f t="shared" si="32"/>
        <v>1</v>
      </c>
      <c r="T125" s="29">
        <v>0</v>
      </c>
      <c r="U125" s="29">
        <v>1</v>
      </c>
      <c r="V125" s="29">
        <v>44</v>
      </c>
      <c r="W125" s="29">
        <v>0</v>
      </c>
      <c r="X125" s="29">
        <v>94</v>
      </c>
      <c r="Y125" s="31">
        <f t="shared" si="33"/>
        <v>1</v>
      </c>
      <c r="Z125" s="31">
        <f t="shared" si="34"/>
        <v>44</v>
      </c>
      <c r="AA125" s="32">
        <f t="shared" si="35"/>
        <v>0</v>
      </c>
      <c r="AB125" s="31">
        <f t="shared" si="36"/>
        <v>94</v>
      </c>
      <c r="AC125" s="28"/>
    </row>
    <row r="126" spans="2:29">
      <c r="B126" s="24">
        <f t="shared" si="26"/>
        <v>16</v>
      </c>
      <c r="C126" s="24">
        <f t="shared" si="26"/>
        <v>3</v>
      </c>
      <c r="D126" s="18" t="str">
        <f t="shared" si="26"/>
        <v>K7981</v>
      </c>
      <c r="E126" s="18" t="str">
        <f t="shared" si="26"/>
        <v>膀胱異物摘出術（経尿道的手術）</v>
      </c>
      <c r="F126" s="25" t="str">
        <f t="shared" si="27"/>
        <v>－</v>
      </c>
      <c r="G126" s="26" t="str">
        <f t="shared" si="28"/>
        <v>－</v>
      </c>
      <c r="H126" s="26" t="str">
        <f t="shared" si="29"/>
        <v>－</v>
      </c>
      <c r="I126" s="27" t="str">
        <f t="shared" si="30"/>
        <v>－</v>
      </c>
      <c r="J126" s="26" t="str">
        <f t="shared" si="31"/>
        <v>－</v>
      </c>
      <c r="K126" s="28"/>
      <c r="N126" s="24">
        <v>16</v>
      </c>
      <c r="O126" s="24">
        <v>3</v>
      </c>
      <c r="P126" s="20" t="s">
        <v>149</v>
      </c>
      <c r="Q126" s="20" t="s">
        <v>150</v>
      </c>
      <c r="R126" s="29">
        <v>1</v>
      </c>
      <c r="S126" s="30">
        <f t="shared" si="32"/>
        <v>1</v>
      </c>
      <c r="T126" s="29">
        <v>0</v>
      </c>
      <c r="U126" s="29">
        <v>8</v>
      </c>
      <c r="V126" s="29">
        <v>26</v>
      </c>
      <c r="W126" s="29">
        <v>0</v>
      </c>
      <c r="X126" s="29">
        <v>66</v>
      </c>
      <c r="Y126" s="31">
        <f t="shared" si="33"/>
        <v>8</v>
      </c>
      <c r="Z126" s="31">
        <f t="shared" si="34"/>
        <v>26</v>
      </c>
      <c r="AA126" s="32">
        <f t="shared" si="35"/>
        <v>0</v>
      </c>
      <c r="AB126" s="31">
        <f t="shared" si="36"/>
        <v>66</v>
      </c>
      <c r="AC126" s="28"/>
    </row>
    <row r="128" spans="2:29">
      <c r="B128" s="33"/>
      <c r="C128" s="34"/>
      <c r="D128" s="34"/>
      <c r="E128" s="34"/>
      <c r="F128" s="34"/>
      <c r="G128" s="34"/>
      <c r="H128" s="34"/>
      <c r="I128" s="34"/>
      <c r="J128" s="34"/>
      <c r="K128" s="35"/>
    </row>
    <row r="129" spans="2:29">
      <c r="B129" s="36"/>
      <c r="C129" s="37"/>
      <c r="D129" s="37"/>
      <c r="E129" s="37"/>
      <c r="F129" s="37"/>
      <c r="G129" s="37"/>
      <c r="H129" s="37"/>
      <c r="I129" s="37"/>
      <c r="J129" s="37"/>
      <c r="K129" s="38"/>
    </row>
    <row r="130" spans="2:29">
      <c r="B130" s="36"/>
      <c r="C130" s="37"/>
      <c r="D130" s="37"/>
      <c r="E130" s="37"/>
      <c r="F130" s="37"/>
      <c r="G130" s="37"/>
      <c r="H130" s="37"/>
      <c r="I130" s="37"/>
      <c r="J130" s="37"/>
      <c r="K130" s="38"/>
    </row>
    <row r="131" spans="2:29">
      <c r="B131" s="36"/>
      <c r="C131" s="37"/>
      <c r="D131" s="37"/>
      <c r="E131" s="37"/>
      <c r="F131" s="37"/>
      <c r="G131" s="37"/>
      <c r="H131" s="37"/>
      <c r="I131" s="37"/>
      <c r="J131" s="37"/>
      <c r="K131" s="38"/>
    </row>
    <row r="132" spans="2:29">
      <c r="B132" s="36"/>
      <c r="C132" s="37"/>
      <c r="D132" s="37"/>
      <c r="E132" s="37"/>
      <c r="F132" s="37"/>
      <c r="G132" s="37"/>
      <c r="H132" s="37"/>
      <c r="I132" s="37"/>
      <c r="J132" s="37"/>
      <c r="K132" s="38"/>
    </row>
    <row r="133" spans="2:29">
      <c r="B133" s="39"/>
      <c r="C133" s="40"/>
      <c r="D133" s="40"/>
      <c r="E133" s="40"/>
      <c r="F133" s="40"/>
      <c r="G133" s="40"/>
      <c r="H133" s="40"/>
      <c r="I133" s="40"/>
      <c r="J133" s="40"/>
      <c r="K133" s="41"/>
    </row>
    <row r="135" spans="2:29">
      <c r="B135" s="16" t="str">
        <f>N135</f>
        <v>【No.8】</v>
      </c>
      <c r="D135" s="17" t="s">
        <v>13</v>
      </c>
      <c r="E135" s="18" t="str">
        <f>Q135</f>
        <v>脳神経外科</v>
      </c>
      <c r="G135" s="17" t="s">
        <v>14</v>
      </c>
      <c r="H135" s="19" t="str">
        <f>Z135</f>
        <v>150</v>
      </c>
      <c r="K135" s="17" t="str">
        <f>AC135</f>
        <v>（全患者数：29件）</v>
      </c>
      <c r="N135" s="16" t="s">
        <v>151</v>
      </c>
      <c r="P135" s="17" t="s">
        <v>13</v>
      </c>
      <c r="Q135" s="20" t="s">
        <v>152</v>
      </c>
      <c r="Y135" s="17" t="s">
        <v>14</v>
      </c>
      <c r="Z135" s="21" t="s">
        <v>153</v>
      </c>
      <c r="AC135" s="17" t="s">
        <v>154</v>
      </c>
    </row>
    <row r="137" spans="2:29" ht="27">
      <c r="B137" s="42" t="s">
        <v>19</v>
      </c>
      <c r="C137" s="43" t="s">
        <v>20</v>
      </c>
      <c r="D137" s="43" t="s">
        <v>21</v>
      </c>
      <c r="E137" s="43" t="s">
        <v>22</v>
      </c>
      <c r="F137" s="43" t="s">
        <v>23</v>
      </c>
      <c r="G137" s="43" t="s">
        <v>24</v>
      </c>
      <c r="H137" s="43" t="s">
        <v>25</v>
      </c>
      <c r="I137" s="43" t="s">
        <v>26</v>
      </c>
      <c r="J137" s="43" t="s">
        <v>27</v>
      </c>
      <c r="K137" s="43" t="s">
        <v>28</v>
      </c>
      <c r="N137" s="42" t="s">
        <v>19</v>
      </c>
      <c r="O137" s="43" t="s">
        <v>20</v>
      </c>
      <c r="P137" s="43" t="s">
        <v>21</v>
      </c>
      <c r="Q137" s="43" t="s">
        <v>22</v>
      </c>
      <c r="R137" s="43" t="s">
        <v>23</v>
      </c>
      <c r="S137" s="43" t="s">
        <v>29</v>
      </c>
      <c r="T137" s="43" t="s">
        <v>30</v>
      </c>
      <c r="U137" s="43" t="s">
        <v>31</v>
      </c>
      <c r="V137" s="43" t="s">
        <v>32</v>
      </c>
      <c r="W137" s="43" t="s">
        <v>33</v>
      </c>
      <c r="X137" s="43" t="s">
        <v>34</v>
      </c>
      <c r="Y137" s="43" t="s">
        <v>24</v>
      </c>
      <c r="Z137" s="43" t="s">
        <v>25</v>
      </c>
      <c r="AA137" s="43" t="s">
        <v>26</v>
      </c>
      <c r="AB137" s="43" t="s">
        <v>27</v>
      </c>
      <c r="AC137" s="43" t="s">
        <v>28</v>
      </c>
    </row>
    <row r="138" spans="2:29">
      <c r="B138" s="24">
        <f t="shared" ref="B138:E148" si="37">N138</f>
        <v>1</v>
      </c>
      <c r="C138" s="24">
        <f t="shared" si="37"/>
        <v>1</v>
      </c>
      <c r="D138" s="18" t="str">
        <f t="shared" si="37"/>
        <v>K164-2</v>
      </c>
      <c r="E138" s="18" t="str">
        <f t="shared" si="37"/>
        <v>慢性硬膜下血腫穿孔洗浄術　など</v>
      </c>
      <c r="F138" s="25">
        <f t="shared" ref="F138:F148" si="38">IF(S138=1,"－",R138)</f>
        <v>15</v>
      </c>
      <c r="G138" s="26">
        <f t="shared" ref="G138:G148" si="39">IF(S138=1,"－",Y138)</f>
        <v>7.53</v>
      </c>
      <c r="H138" s="26">
        <f t="shared" ref="H138:H148" si="40">IF(S138=1,"－",Z138)</f>
        <v>25.47</v>
      </c>
      <c r="I138" s="27">
        <f t="shared" ref="I138:I148" si="41">IF(S138=1,"－",AA138)</f>
        <v>0</v>
      </c>
      <c r="J138" s="26">
        <f t="shared" ref="J138:J148" si="42">IF(S138=1,"－",AB138)</f>
        <v>79.47</v>
      </c>
      <c r="K138" s="28"/>
      <c r="N138" s="24">
        <v>1</v>
      </c>
      <c r="O138" s="24">
        <v>1</v>
      </c>
      <c r="P138" s="20" t="s">
        <v>155</v>
      </c>
      <c r="Q138" s="20" t="s">
        <v>156</v>
      </c>
      <c r="R138" s="29">
        <v>15</v>
      </c>
      <c r="S138" s="30">
        <f t="shared" ref="S138:S148" si="43">IF(R138&lt;10,1,0)</f>
        <v>0</v>
      </c>
      <c r="T138" s="29">
        <v>0</v>
      </c>
      <c r="U138" s="29">
        <v>113</v>
      </c>
      <c r="V138" s="29">
        <v>382</v>
      </c>
      <c r="W138" s="29">
        <v>0</v>
      </c>
      <c r="X138" s="29">
        <v>1192</v>
      </c>
      <c r="Y138" s="31">
        <f t="shared" ref="Y138:Y148" si="44">IF(R138=0,0,ROUND(U138/R138,2))</f>
        <v>7.53</v>
      </c>
      <c r="Z138" s="31">
        <f t="shared" ref="Z138:Z148" si="45">IF(R138=0,0,ROUND(V138/R138,2))</f>
        <v>25.47</v>
      </c>
      <c r="AA138" s="32">
        <f t="shared" ref="AA138:AA148" si="46">IF(R138=0,0,ROUND(W138/R138,4))</f>
        <v>0</v>
      </c>
      <c r="AB138" s="31">
        <f t="shared" ref="AB138:AB148" si="47">IF((R138-T138)=0,0,ROUND(X138/(R138-T138),2))</f>
        <v>79.47</v>
      </c>
      <c r="AC138" s="28"/>
    </row>
    <row r="139" spans="2:29">
      <c r="B139" s="24">
        <f t="shared" si="37"/>
        <v>2</v>
      </c>
      <c r="C139" s="24">
        <f t="shared" si="37"/>
        <v>2</v>
      </c>
      <c r="D139" s="18" t="str">
        <f t="shared" si="37"/>
        <v>K1642</v>
      </c>
      <c r="E139" s="18" t="str">
        <f t="shared" si="37"/>
        <v>頭蓋内血腫除去術（開頭）（硬膜下）</v>
      </c>
      <c r="F139" s="25" t="str">
        <f t="shared" si="38"/>
        <v>－</v>
      </c>
      <c r="G139" s="26" t="str">
        <f t="shared" si="39"/>
        <v>－</v>
      </c>
      <c r="H139" s="26" t="str">
        <f t="shared" si="40"/>
        <v>－</v>
      </c>
      <c r="I139" s="27" t="str">
        <f t="shared" si="41"/>
        <v>－</v>
      </c>
      <c r="J139" s="26" t="str">
        <f t="shared" si="42"/>
        <v>－</v>
      </c>
      <c r="K139" s="28"/>
      <c r="N139" s="24">
        <v>2</v>
      </c>
      <c r="O139" s="24">
        <v>2</v>
      </c>
      <c r="P139" s="20" t="s">
        <v>157</v>
      </c>
      <c r="Q139" s="20" t="s">
        <v>158</v>
      </c>
      <c r="R139" s="29">
        <v>3</v>
      </c>
      <c r="S139" s="30">
        <f t="shared" si="43"/>
        <v>1</v>
      </c>
      <c r="T139" s="29">
        <v>0</v>
      </c>
      <c r="U139" s="29">
        <v>41</v>
      </c>
      <c r="V139" s="29">
        <v>141</v>
      </c>
      <c r="W139" s="29">
        <v>2</v>
      </c>
      <c r="X139" s="29">
        <v>209</v>
      </c>
      <c r="Y139" s="31">
        <f t="shared" si="44"/>
        <v>13.67</v>
      </c>
      <c r="Z139" s="31">
        <f t="shared" si="45"/>
        <v>47</v>
      </c>
      <c r="AA139" s="32">
        <f t="shared" si="46"/>
        <v>0.66669999999999996</v>
      </c>
      <c r="AB139" s="31">
        <f t="shared" si="47"/>
        <v>69.67</v>
      </c>
      <c r="AC139" s="28"/>
    </row>
    <row r="140" spans="2:29">
      <c r="B140" s="24">
        <f t="shared" si="37"/>
        <v>3</v>
      </c>
      <c r="C140" s="24">
        <f t="shared" si="37"/>
        <v>3</v>
      </c>
      <c r="D140" s="18" t="str">
        <f t="shared" si="37"/>
        <v>K0461</v>
      </c>
      <c r="E140" s="18" t="str">
        <f t="shared" si="37"/>
        <v>骨折観血的手術（大腿）</v>
      </c>
      <c r="F140" s="25" t="str">
        <f t="shared" si="38"/>
        <v>－</v>
      </c>
      <c r="G140" s="26" t="str">
        <f t="shared" si="39"/>
        <v>－</v>
      </c>
      <c r="H140" s="26" t="str">
        <f t="shared" si="40"/>
        <v>－</v>
      </c>
      <c r="I140" s="27" t="str">
        <f t="shared" si="41"/>
        <v>－</v>
      </c>
      <c r="J140" s="26" t="str">
        <f t="shared" si="42"/>
        <v>－</v>
      </c>
      <c r="K140" s="28"/>
      <c r="N140" s="24">
        <v>3</v>
      </c>
      <c r="O140" s="24">
        <v>3</v>
      </c>
      <c r="P140" s="20" t="s">
        <v>159</v>
      </c>
      <c r="Q140" s="20" t="s">
        <v>160</v>
      </c>
      <c r="R140" s="29">
        <v>2</v>
      </c>
      <c r="S140" s="30">
        <f t="shared" si="43"/>
        <v>1</v>
      </c>
      <c r="T140" s="29">
        <v>0</v>
      </c>
      <c r="U140" s="29">
        <v>15</v>
      </c>
      <c r="V140" s="29">
        <v>157</v>
      </c>
      <c r="W140" s="29">
        <v>0</v>
      </c>
      <c r="X140" s="29">
        <v>168</v>
      </c>
      <c r="Y140" s="31">
        <f t="shared" si="44"/>
        <v>7.5</v>
      </c>
      <c r="Z140" s="31">
        <f t="shared" si="45"/>
        <v>78.5</v>
      </c>
      <c r="AA140" s="32">
        <f t="shared" si="46"/>
        <v>0</v>
      </c>
      <c r="AB140" s="31">
        <f t="shared" si="47"/>
        <v>84</v>
      </c>
      <c r="AC140" s="28"/>
    </row>
    <row r="141" spans="2:29">
      <c r="B141" s="24">
        <f t="shared" si="37"/>
        <v>4</v>
      </c>
      <c r="C141" s="24">
        <f t="shared" si="37"/>
        <v>3</v>
      </c>
      <c r="D141" s="18" t="str">
        <f t="shared" si="37"/>
        <v>K1643</v>
      </c>
      <c r="E141" s="18" t="str">
        <f t="shared" si="37"/>
        <v>頭蓋内血腫除去術（開頭）（脳内）</v>
      </c>
      <c r="F141" s="25" t="str">
        <f t="shared" si="38"/>
        <v>－</v>
      </c>
      <c r="G141" s="26" t="str">
        <f t="shared" si="39"/>
        <v>－</v>
      </c>
      <c r="H141" s="26" t="str">
        <f t="shared" si="40"/>
        <v>－</v>
      </c>
      <c r="I141" s="27" t="str">
        <f t="shared" si="41"/>
        <v>－</v>
      </c>
      <c r="J141" s="26" t="str">
        <f t="shared" si="42"/>
        <v>－</v>
      </c>
      <c r="K141" s="28"/>
      <c r="N141" s="24">
        <v>4</v>
      </c>
      <c r="O141" s="24">
        <v>3</v>
      </c>
      <c r="P141" s="20" t="s">
        <v>161</v>
      </c>
      <c r="Q141" s="20" t="s">
        <v>162</v>
      </c>
      <c r="R141" s="29">
        <v>2</v>
      </c>
      <c r="S141" s="30">
        <f t="shared" si="43"/>
        <v>1</v>
      </c>
      <c r="T141" s="29">
        <v>0</v>
      </c>
      <c r="U141" s="29">
        <v>0</v>
      </c>
      <c r="V141" s="29">
        <v>106</v>
      </c>
      <c r="W141" s="29">
        <v>1</v>
      </c>
      <c r="X141" s="29">
        <v>136</v>
      </c>
      <c r="Y141" s="31">
        <f t="shared" si="44"/>
        <v>0</v>
      </c>
      <c r="Z141" s="31">
        <f t="shared" si="45"/>
        <v>53</v>
      </c>
      <c r="AA141" s="32">
        <f t="shared" si="46"/>
        <v>0.5</v>
      </c>
      <c r="AB141" s="31">
        <f t="shared" si="47"/>
        <v>68</v>
      </c>
      <c r="AC141" s="28"/>
    </row>
    <row r="142" spans="2:29">
      <c r="B142" s="24">
        <f t="shared" si="37"/>
        <v>5</v>
      </c>
      <c r="C142" s="24">
        <f t="shared" si="37"/>
        <v>5</v>
      </c>
      <c r="D142" s="18" t="str">
        <f t="shared" si="37"/>
        <v>K1692</v>
      </c>
      <c r="E142" s="18" t="str">
        <f t="shared" si="37"/>
        <v>頭蓋内腫瘍摘出術（その他）</v>
      </c>
      <c r="F142" s="25" t="str">
        <f t="shared" si="38"/>
        <v>－</v>
      </c>
      <c r="G142" s="26" t="str">
        <f t="shared" si="39"/>
        <v>－</v>
      </c>
      <c r="H142" s="26" t="str">
        <f t="shared" si="40"/>
        <v>－</v>
      </c>
      <c r="I142" s="27" t="str">
        <f t="shared" si="41"/>
        <v>－</v>
      </c>
      <c r="J142" s="26" t="str">
        <f t="shared" si="42"/>
        <v>－</v>
      </c>
      <c r="K142" s="28"/>
      <c r="N142" s="24">
        <v>5</v>
      </c>
      <c r="O142" s="24">
        <v>5</v>
      </c>
      <c r="P142" s="20" t="s">
        <v>163</v>
      </c>
      <c r="Q142" s="20" t="s">
        <v>164</v>
      </c>
      <c r="R142" s="29">
        <v>1</v>
      </c>
      <c r="S142" s="30">
        <f t="shared" si="43"/>
        <v>1</v>
      </c>
      <c r="T142" s="29">
        <v>0</v>
      </c>
      <c r="U142" s="29">
        <v>14</v>
      </c>
      <c r="V142" s="29">
        <v>32</v>
      </c>
      <c r="W142" s="29">
        <v>1</v>
      </c>
      <c r="X142" s="29">
        <v>78</v>
      </c>
      <c r="Y142" s="31">
        <f t="shared" si="44"/>
        <v>14</v>
      </c>
      <c r="Z142" s="31">
        <f t="shared" si="45"/>
        <v>32</v>
      </c>
      <c r="AA142" s="32">
        <f t="shared" si="46"/>
        <v>1</v>
      </c>
      <c r="AB142" s="31">
        <f t="shared" si="47"/>
        <v>78</v>
      </c>
      <c r="AC142" s="28"/>
    </row>
    <row r="143" spans="2:29">
      <c r="B143" s="24">
        <f t="shared" si="37"/>
        <v>6</v>
      </c>
      <c r="C143" s="24">
        <f t="shared" si="37"/>
        <v>5</v>
      </c>
      <c r="D143" s="18" t="str">
        <f t="shared" si="37"/>
        <v>K1742</v>
      </c>
      <c r="E143" s="18" t="str">
        <f t="shared" si="37"/>
        <v>水頭症手術（シャント手術）</v>
      </c>
      <c r="F143" s="25" t="str">
        <f t="shared" si="38"/>
        <v>－</v>
      </c>
      <c r="G143" s="26" t="str">
        <f t="shared" si="39"/>
        <v>－</v>
      </c>
      <c r="H143" s="26" t="str">
        <f t="shared" si="40"/>
        <v>－</v>
      </c>
      <c r="I143" s="27" t="str">
        <f t="shared" si="41"/>
        <v>－</v>
      </c>
      <c r="J143" s="26" t="str">
        <f t="shared" si="42"/>
        <v>－</v>
      </c>
      <c r="K143" s="28"/>
      <c r="N143" s="24">
        <v>6</v>
      </c>
      <c r="O143" s="24">
        <v>5</v>
      </c>
      <c r="P143" s="20" t="s">
        <v>165</v>
      </c>
      <c r="Q143" s="20" t="s">
        <v>166</v>
      </c>
      <c r="R143" s="29">
        <v>1</v>
      </c>
      <c r="S143" s="30">
        <f t="shared" si="43"/>
        <v>1</v>
      </c>
      <c r="T143" s="29">
        <v>0</v>
      </c>
      <c r="U143" s="29">
        <v>26</v>
      </c>
      <c r="V143" s="29">
        <v>36</v>
      </c>
      <c r="W143" s="29">
        <v>0</v>
      </c>
      <c r="X143" s="29">
        <v>69</v>
      </c>
      <c r="Y143" s="31">
        <f t="shared" si="44"/>
        <v>26</v>
      </c>
      <c r="Z143" s="31">
        <f t="shared" si="45"/>
        <v>36</v>
      </c>
      <c r="AA143" s="32">
        <f t="shared" si="46"/>
        <v>0</v>
      </c>
      <c r="AB143" s="31">
        <f t="shared" si="47"/>
        <v>69</v>
      </c>
      <c r="AC143" s="28"/>
    </row>
    <row r="144" spans="2:29">
      <c r="B144" s="24">
        <f t="shared" si="37"/>
        <v>7</v>
      </c>
      <c r="C144" s="24">
        <f t="shared" si="37"/>
        <v>5</v>
      </c>
      <c r="D144" s="18" t="str">
        <f t="shared" si="37"/>
        <v>K386</v>
      </c>
      <c r="E144" s="18" t="str">
        <f t="shared" si="37"/>
        <v>気管切開術</v>
      </c>
      <c r="F144" s="25" t="str">
        <f t="shared" si="38"/>
        <v>－</v>
      </c>
      <c r="G144" s="26" t="str">
        <f t="shared" si="39"/>
        <v>－</v>
      </c>
      <c r="H144" s="26" t="str">
        <f t="shared" si="40"/>
        <v>－</v>
      </c>
      <c r="I144" s="27" t="str">
        <f t="shared" si="41"/>
        <v>－</v>
      </c>
      <c r="J144" s="26" t="str">
        <f t="shared" si="42"/>
        <v>－</v>
      </c>
      <c r="K144" s="28"/>
      <c r="N144" s="24">
        <v>7</v>
      </c>
      <c r="O144" s="24">
        <v>5</v>
      </c>
      <c r="P144" s="20" t="s">
        <v>167</v>
      </c>
      <c r="Q144" s="20" t="s">
        <v>168</v>
      </c>
      <c r="R144" s="29">
        <v>1</v>
      </c>
      <c r="S144" s="30">
        <f t="shared" si="43"/>
        <v>1</v>
      </c>
      <c r="T144" s="29">
        <v>0</v>
      </c>
      <c r="U144" s="29">
        <v>14</v>
      </c>
      <c r="V144" s="29">
        <v>108</v>
      </c>
      <c r="W144" s="29">
        <v>1</v>
      </c>
      <c r="X144" s="29">
        <v>86</v>
      </c>
      <c r="Y144" s="31">
        <f t="shared" si="44"/>
        <v>14</v>
      </c>
      <c r="Z144" s="31">
        <f t="shared" si="45"/>
        <v>108</v>
      </c>
      <c r="AA144" s="32">
        <f t="shared" si="46"/>
        <v>1</v>
      </c>
      <c r="AB144" s="31">
        <f t="shared" si="47"/>
        <v>86</v>
      </c>
      <c r="AC144" s="28"/>
    </row>
    <row r="145" spans="2:29">
      <c r="B145" s="24">
        <f t="shared" si="37"/>
        <v>8</v>
      </c>
      <c r="C145" s="24">
        <f t="shared" si="37"/>
        <v>5</v>
      </c>
      <c r="D145" s="18" t="str">
        <f t="shared" si="37"/>
        <v>K5972</v>
      </c>
      <c r="E145" s="18" t="str">
        <f t="shared" si="37"/>
        <v>ペースメーカー移植術（経静脈電極）</v>
      </c>
      <c r="F145" s="25" t="str">
        <f t="shared" si="38"/>
        <v>－</v>
      </c>
      <c r="G145" s="26" t="str">
        <f t="shared" si="39"/>
        <v>－</v>
      </c>
      <c r="H145" s="26" t="str">
        <f t="shared" si="40"/>
        <v>－</v>
      </c>
      <c r="I145" s="27" t="str">
        <f t="shared" si="41"/>
        <v>－</v>
      </c>
      <c r="J145" s="26" t="str">
        <f t="shared" si="42"/>
        <v>－</v>
      </c>
      <c r="K145" s="28"/>
      <c r="N145" s="24">
        <v>8</v>
      </c>
      <c r="O145" s="24">
        <v>5</v>
      </c>
      <c r="P145" s="20" t="s">
        <v>169</v>
      </c>
      <c r="Q145" s="20" t="s">
        <v>170</v>
      </c>
      <c r="R145" s="29">
        <v>1</v>
      </c>
      <c r="S145" s="30">
        <f t="shared" si="43"/>
        <v>1</v>
      </c>
      <c r="T145" s="29">
        <v>0</v>
      </c>
      <c r="U145" s="29">
        <v>19</v>
      </c>
      <c r="V145" s="29">
        <v>37</v>
      </c>
      <c r="W145" s="29">
        <v>1</v>
      </c>
      <c r="X145" s="29">
        <v>84</v>
      </c>
      <c r="Y145" s="31">
        <f t="shared" si="44"/>
        <v>19</v>
      </c>
      <c r="Z145" s="31">
        <f t="shared" si="45"/>
        <v>37</v>
      </c>
      <c r="AA145" s="32">
        <f t="shared" si="46"/>
        <v>1</v>
      </c>
      <c r="AB145" s="31">
        <f t="shared" si="47"/>
        <v>84</v>
      </c>
      <c r="AC145" s="28"/>
    </row>
    <row r="146" spans="2:29">
      <c r="B146" s="24">
        <f t="shared" si="37"/>
        <v>9</v>
      </c>
      <c r="C146" s="24">
        <f t="shared" si="37"/>
        <v>5</v>
      </c>
      <c r="D146" s="18" t="str">
        <f t="shared" si="37"/>
        <v>K6182</v>
      </c>
      <c r="E146" s="18" t="str">
        <f t="shared" si="37"/>
        <v>中心静脈注射用植込型カテーテル設置（頭頸部その他）</v>
      </c>
      <c r="F146" s="25" t="str">
        <f t="shared" si="38"/>
        <v>－</v>
      </c>
      <c r="G146" s="26" t="str">
        <f t="shared" si="39"/>
        <v>－</v>
      </c>
      <c r="H146" s="26" t="str">
        <f t="shared" si="40"/>
        <v>－</v>
      </c>
      <c r="I146" s="27" t="str">
        <f t="shared" si="41"/>
        <v>－</v>
      </c>
      <c r="J146" s="26" t="str">
        <f t="shared" si="42"/>
        <v>－</v>
      </c>
      <c r="K146" s="28"/>
      <c r="N146" s="24">
        <v>9</v>
      </c>
      <c r="O146" s="24">
        <v>5</v>
      </c>
      <c r="P146" s="20" t="s">
        <v>171</v>
      </c>
      <c r="Q146" s="20" t="s">
        <v>172</v>
      </c>
      <c r="R146" s="29">
        <v>1</v>
      </c>
      <c r="S146" s="30">
        <f t="shared" si="43"/>
        <v>1</v>
      </c>
      <c r="T146" s="29">
        <v>0</v>
      </c>
      <c r="U146" s="29">
        <v>58</v>
      </c>
      <c r="V146" s="29">
        <v>54</v>
      </c>
      <c r="W146" s="29">
        <v>0</v>
      </c>
      <c r="X146" s="29">
        <v>83</v>
      </c>
      <c r="Y146" s="31">
        <f t="shared" si="44"/>
        <v>58</v>
      </c>
      <c r="Z146" s="31">
        <f t="shared" si="45"/>
        <v>54</v>
      </c>
      <c r="AA146" s="32">
        <f t="shared" si="46"/>
        <v>0</v>
      </c>
      <c r="AB146" s="31">
        <f t="shared" si="47"/>
        <v>83</v>
      </c>
      <c r="AC146" s="28"/>
    </row>
    <row r="147" spans="2:29">
      <c r="B147" s="24">
        <f t="shared" si="37"/>
        <v>10</v>
      </c>
      <c r="C147" s="24">
        <f t="shared" si="37"/>
        <v>5</v>
      </c>
      <c r="D147" s="18" t="str">
        <f t="shared" si="37"/>
        <v>K647</v>
      </c>
      <c r="E147" s="18" t="str">
        <f t="shared" si="37"/>
        <v>胃縫合術（大網充填術又は被覆術を含む）</v>
      </c>
      <c r="F147" s="25" t="str">
        <f t="shared" si="38"/>
        <v>－</v>
      </c>
      <c r="G147" s="26" t="str">
        <f t="shared" si="39"/>
        <v>－</v>
      </c>
      <c r="H147" s="26" t="str">
        <f t="shared" si="40"/>
        <v>－</v>
      </c>
      <c r="I147" s="27" t="str">
        <f t="shared" si="41"/>
        <v>－</v>
      </c>
      <c r="J147" s="26" t="str">
        <f t="shared" si="42"/>
        <v>－</v>
      </c>
      <c r="K147" s="28"/>
      <c r="N147" s="24">
        <v>10</v>
      </c>
      <c r="O147" s="24">
        <v>5</v>
      </c>
      <c r="P147" s="20" t="s">
        <v>173</v>
      </c>
      <c r="Q147" s="20" t="s">
        <v>174</v>
      </c>
      <c r="R147" s="29">
        <v>1</v>
      </c>
      <c r="S147" s="30">
        <f t="shared" si="43"/>
        <v>1</v>
      </c>
      <c r="T147" s="29">
        <v>0</v>
      </c>
      <c r="U147" s="29">
        <v>0</v>
      </c>
      <c r="V147" s="29">
        <v>137</v>
      </c>
      <c r="W147" s="29">
        <v>0</v>
      </c>
      <c r="X147" s="29">
        <v>84</v>
      </c>
      <c r="Y147" s="31">
        <f t="shared" si="44"/>
        <v>0</v>
      </c>
      <c r="Z147" s="31">
        <f t="shared" si="45"/>
        <v>137</v>
      </c>
      <c r="AA147" s="32">
        <f t="shared" si="46"/>
        <v>0</v>
      </c>
      <c r="AB147" s="31">
        <f t="shared" si="47"/>
        <v>84</v>
      </c>
      <c r="AC147" s="28"/>
    </row>
    <row r="148" spans="2:29">
      <c r="B148" s="24">
        <f t="shared" si="37"/>
        <v>11</v>
      </c>
      <c r="C148" s="24">
        <f t="shared" si="37"/>
        <v>5</v>
      </c>
      <c r="D148" s="18" t="str">
        <f t="shared" si="37"/>
        <v>K655-22</v>
      </c>
      <c r="E148" s="18" t="str">
        <f t="shared" si="37"/>
        <v>腹腔鏡下胃切除術（悪性腫瘍手術）</v>
      </c>
      <c r="F148" s="25" t="str">
        <f t="shared" si="38"/>
        <v>－</v>
      </c>
      <c r="G148" s="26" t="str">
        <f t="shared" si="39"/>
        <v>－</v>
      </c>
      <c r="H148" s="26" t="str">
        <f t="shared" si="40"/>
        <v>－</v>
      </c>
      <c r="I148" s="27" t="str">
        <f t="shared" si="41"/>
        <v>－</v>
      </c>
      <c r="J148" s="26" t="str">
        <f t="shared" si="42"/>
        <v>－</v>
      </c>
      <c r="K148" s="28"/>
      <c r="N148" s="24">
        <v>11</v>
      </c>
      <c r="O148" s="24">
        <v>5</v>
      </c>
      <c r="P148" s="20" t="s">
        <v>175</v>
      </c>
      <c r="Q148" s="20" t="s">
        <v>176</v>
      </c>
      <c r="R148" s="29">
        <v>1</v>
      </c>
      <c r="S148" s="30">
        <f t="shared" si="43"/>
        <v>1</v>
      </c>
      <c r="T148" s="29">
        <v>0</v>
      </c>
      <c r="U148" s="29">
        <v>7</v>
      </c>
      <c r="V148" s="29">
        <v>44</v>
      </c>
      <c r="W148" s="29">
        <v>0</v>
      </c>
      <c r="X148" s="29">
        <v>85</v>
      </c>
      <c r="Y148" s="31">
        <f t="shared" si="44"/>
        <v>7</v>
      </c>
      <c r="Z148" s="31">
        <f t="shared" si="45"/>
        <v>44</v>
      </c>
      <c r="AA148" s="32">
        <f t="shared" si="46"/>
        <v>0</v>
      </c>
      <c r="AB148" s="31">
        <f t="shared" si="47"/>
        <v>85</v>
      </c>
      <c r="AC148" s="28"/>
    </row>
    <row r="150" spans="2:29">
      <c r="B150" s="33"/>
      <c r="C150" s="34"/>
      <c r="D150" s="34"/>
      <c r="E150" s="34"/>
      <c r="F150" s="34"/>
      <c r="G150" s="34"/>
      <c r="H150" s="34"/>
      <c r="I150" s="34"/>
      <c r="J150" s="34"/>
      <c r="K150" s="35"/>
    </row>
    <row r="151" spans="2:29">
      <c r="B151" s="36"/>
      <c r="C151" s="37"/>
      <c r="D151" s="37"/>
      <c r="E151" s="37"/>
      <c r="F151" s="37"/>
      <c r="G151" s="37"/>
      <c r="H151" s="37"/>
      <c r="I151" s="37"/>
      <c r="J151" s="37"/>
      <c r="K151" s="38"/>
    </row>
    <row r="152" spans="2:29">
      <c r="B152" s="36"/>
      <c r="C152" s="37"/>
      <c r="D152" s="37"/>
      <c r="E152" s="37"/>
      <c r="F152" s="37"/>
      <c r="G152" s="37"/>
      <c r="H152" s="37"/>
      <c r="I152" s="37"/>
      <c r="J152" s="37"/>
      <c r="K152" s="38"/>
    </row>
    <row r="153" spans="2:29">
      <c r="B153" s="36"/>
      <c r="C153" s="37"/>
      <c r="D153" s="37"/>
      <c r="E153" s="37"/>
      <c r="F153" s="37"/>
      <c r="G153" s="37"/>
      <c r="H153" s="37"/>
      <c r="I153" s="37"/>
      <c r="J153" s="37"/>
      <c r="K153" s="38"/>
    </row>
    <row r="154" spans="2:29">
      <c r="B154" s="36"/>
      <c r="C154" s="37"/>
      <c r="D154" s="37"/>
      <c r="E154" s="37"/>
      <c r="F154" s="37"/>
      <c r="G154" s="37"/>
      <c r="H154" s="37"/>
      <c r="I154" s="37"/>
      <c r="J154" s="37"/>
      <c r="K154" s="38"/>
    </row>
    <row r="155" spans="2:29">
      <c r="B155" s="39"/>
      <c r="C155" s="40"/>
      <c r="D155" s="40"/>
      <c r="E155" s="40"/>
      <c r="F155" s="40"/>
      <c r="G155" s="40"/>
      <c r="H155" s="40"/>
      <c r="I155" s="40"/>
      <c r="J155" s="40"/>
      <c r="K155" s="41"/>
    </row>
    <row r="157" spans="2:29">
      <c r="B157" s="16" t="str">
        <f>N157</f>
        <v>【No.9】</v>
      </c>
      <c r="D157" s="17" t="s">
        <v>13</v>
      </c>
      <c r="E157" s="18" t="str">
        <f>Q157</f>
        <v>皮膚科</v>
      </c>
      <c r="G157" s="17" t="s">
        <v>14</v>
      </c>
      <c r="H157" s="19" t="str">
        <f>Z157</f>
        <v>300</v>
      </c>
      <c r="K157" s="17" t="str">
        <f>AC157</f>
        <v>（全患者数：28件）</v>
      </c>
      <c r="N157" s="16" t="s">
        <v>177</v>
      </c>
      <c r="P157" s="17" t="s">
        <v>13</v>
      </c>
      <c r="Q157" s="20" t="s">
        <v>178</v>
      </c>
      <c r="Y157" s="17" t="s">
        <v>14</v>
      </c>
      <c r="Z157" s="21" t="s">
        <v>179</v>
      </c>
      <c r="AC157" s="17" t="s">
        <v>180</v>
      </c>
    </row>
    <row r="159" spans="2:29" ht="27">
      <c r="B159" s="44" t="s">
        <v>19</v>
      </c>
      <c r="C159" s="45" t="s">
        <v>20</v>
      </c>
      <c r="D159" s="45" t="s">
        <v>21</v>
      </c>
      <c r="E159" s="45" t="s">
        <v>22</v>
      </c>
      <c r="F159" s="45" t="s">
        <v>23</v>
      </c>
      <c r="G159" s="45" t="s">
        <v>24</v>
      </c>
      <c r="H159" s="45" t="s">
        <v>25</v>
      </c>
      <c r="I159" s="45" t="s">
        <v>26</v>
      </c>
      <c r="J159" s="45" t="s">
        <v>27</v>
      </c>
      <c r="K159" s="45" t="s">
        <v>28</v>
      </c>
      <c r="N159" s="44" t="s">
        <v>19</v>
      </c>
      <c r="O159" s="45" t="s">
        <v>20</v>
      </c>
      <c r="P159" s="45" t="s">
        <v>21</v>
      </c>
      <c r="Q159" s="45" t="s">
        <v>22</v>
      </c>
      <c r="R159" s="45" t="s">
        <v>23</v>
      </c>
      <c r="S159" s="45" t="s">
        <v>29</v>
      </c>
      <c r="T159" s="45" t="s">
        <v>30</v>
      </c>
      <c r="U159" s="45" t="s">
        <v>31</v>
      </c>
      <c r="V159" s="45" t="s">
        <v>32</v>
      </c>
      <c r="W159" s="45" t="s">
        <v>33</v>
      </c>
      <c r="X159" s="45" t="s">
        <v>34</v>
      </c>
      <c r="Y159" s="45" t="s">
        <v>24</v>
      </c>
      <c r="Z159" s="45" t="s">
        <v>25</v>
      </c>
      <c r="AA159" s="45" t="s">
        <v>26</v>
      </c>
      <c r="AB159" s="45" t="s">
        <v>27</v>
      </c>
      <c r="AC159" s="45" t="s">
        <v>28</v>
      </c>
    </row>
    <row r="160" spans="2:29" ht="27">
      <c r="B160" s="24">
        <f t="shared" ref="B160:E165" si="48">N160</f>
        <v>1</v>
      </c>
      <c r="C160" s="24">
        <f t="shared" si="48"/>
        <v>1</v>
      </c>
      <c r="D160" s="18" t="str">
        <f t="shared" si="48"/>
        <v>K0063</v>
      </c>
      <c r="E160" s="18" t="str">
        <f t="shared" si="48"/>
        <v>皮膚、皮下腫瘍摘出術（露出部以外）（長径６ｃｍ以上１２ｃｍ未満）</v>
      </c>
      <c r="F160" s="25" t="str">
        <f t="shared" ref="F160:F165" si="49">IF(S160=1,"－",R160)</f>
        <v>－</v>
      </c>
      <c r="G160" s="26" t="str">
        <f t="shared" ref="G160:G165" si="50">IF(S160=1,"－",Y160)</f>
        <v>－</v>
      </c>
      <c r="H160" s="26" t="str">
        <f t="shared" ref="H160:H165" si="51">IF(S160=1,"－",Z160)</f>
        <v>－</v>
      </c>
      <c r="I160" s="27" t="str">
        <f t="shared" ref="I160:I165" si="52">IF(S160=1,"－",AA160)</f>
        <v>－</v>
      </c>
      <c r="J160" s="26" t="str">
        <f t="shared" ref="J160:J165" si="53">IF(S160=1,"－",AB160)</f>
        <v>－</v>
      </c>
      <c r="K160" s="28"/>
      <c r="N160" s="24">
        <v>1</v>
      </c>
      <c r="O160" s="24">
        <v>1</v>
      </c>
      <c r="P160" s="20" t="s">
        <v>181</v>
      </c>
      <c r="Q160" s="20" t="s">
        <v>182</v>
      </c>
      <c r="R160" s="29">
        <v>5</v>
      </c>
      <c r="S160" s="30">
        <f t="shared" ref="S160:S165" si="54">IF(R160&lt;10,1,0)</f>
        <v>1</v>
      </c>
      <c r="T160" s="29">
        <v>0</v>
      </c>
      <c r="U160" s="29">
        <v>0</v>
      </c>
      <c r="V160" s="29">
        <v>5</v>
      </c>
      <c r="W160" s="29">
        <v>0</v>
      </c>
      <c r="X160" s="29">
        <v>309</v>
      </c>
      <c r="Y160" s="31">
        <f t="shared" ref="Y160:Y165" si="55">IF(R160=0,0,ROUND(U160/R160,2))</f>
        <v>0</v>
      </c>
      <c r="Z160" s="31">
        <f t="shared" ref="Z160:Z165" si="56">IF(R160=0,0,ROUND(V160/R160,2))</f>
        <v>1</v>
      </c>
      <c r="AA160" s="32">
        <f t="shared" ref="AA160:AA165" si="57">IF(R160=0,0,ROUND(W160/R160,4))</f>
        <v>0</v>
      </c>
      <c r="AB160" s="31">
        <f t="shared" ref="AB160:AB165" si="58">IF((R160-T160)=0,0,ROUND(X160/(R160-T160),2))</f>
        <v>61.8</v>
      </c>
      <c r="AC160" s="28"/>
    </row>
    <row r="161" spans="2:29">
      <c r="B161" s="24">
        <f t="shared" si="48"/>
        <v>2</v>
      </c>
      <c r="C161" s="24">
        <f t="shared" si="48"/>
        <v>2</v>
      </c>
      <c r="D161" s="18" t="str">
        <f t="shared" si="48"/>
        <v>K0052</v>
      </c>
      <c r="E161" s="18" t="str">
        <f t="shared" si="48"/>
        <v>皮膚、皮下腫瘍摘出術（露出部）（長径２ｃｍ以上４ｃｍ未満）</v>
      </c>
      <c r="F161" s="25" t="str">
        <f t="shared" si="49"/>
        <v>－</v>
      </c>
      <c r="G161" s="26" t="str">
        <f t="shared" si="50"/>
        <v>－</v>
      </c>
      <c r="H161" s="26" t="str">
        <f t="shared" si="51"/>
        <v>－</v>
      </c>
      <c r="I161" s="27" t="str">
        <f t="shared" si="52"/>
        <v>－</v>
      </c>
      <c r="J161" s="26" t="str">
        <f t="shared" si="53"/>
        <v>－</v>
      </c>
      <c r="K161" s="28"/>
      <c r="N161" s="24">
        <v>2</v>
      </c>
      <c r="O161" s="24">
        <v>2</v>
      </c>
      <c r="P161" s="20" t="s">
        <v>183</v>
      </c>
      <c r="Q161" s="20" t="s">
        <v>184</v>
      </c>
      <c r="R161" s="29">
        <v>4</v>
      </c>
      <c r="S161" s="30">
        <f t="shared" si="54"/>
        <v>1</v>
      </c>
      <c r="T161" s="29">
        <v>0</v>
      </c>
      <c r="U161" s="29">
        <v>0</v>
      </c>
      <c r="V161" s="29">
        <v>4</v>
      </c>
      <c r="W161" s="29">
        <v>0</v>
      </c>
      <c r="X161" s="29">
        <v>239</v>
      </c>
      <c r="Y161" s="31">
        <f t="shared" si="55"/>
        <v>0</v>
      </c>
      <c r="Z161" s="31">
        <f t="shared" si="56"/>
        <v>1</v>
      </c>
      <c r="AA161" s="32">
        <f t="shared" si="57"/>
        <v>0</v>
      </c>
      <c r="AB161" s="31">
        <f t="shared" si="58"/>
        <v>59.75</v>
      </c>
      <c r="AC161" s="28"/>
    </row>
    <row r="162" spans="2:29">
      <c r="B162" s="24">
        <f t="shared" si="48"/>
        <v>3</v>
      </c>
      <c r="C162" s="24">
        <f t="shared" si="48"/>
        <v>2</v>
      </c>
      <c r="D162" s="18" t="str">
        <f t="shared" si="48"/>
        <v>K0061</v>
      </c>
      <c r="E162" s="18" t="str">
        <f t="shared" si="48"/>
        <v>皮膚、皮下腫瘍摘出術（露出部以外）（長径３ｃｍ未満）</v>
      </c>
      <c r="F162" s="25" t="str">
        <f t="shared" si="49"/>
        <v>－</v>
      </c>
      <c r="G162" s="26" t="str">
        <f t="shared" si="50"/>
        <v>－</v>
      </c>
      <c r="H162" s="26" t="str">
        <f t="shared" si="51"/>
        <v>－</v>
      </c>
      <c r="I162" s="27" t="str">
        <f t="shared" si="52"/>
        <v>－</v>
      </c>
      <c r="J162" s="26" t="str">
        <f t="shared" si="53"/>
        <v>－</v>
      </c>
      <c r="K162" s="28"/>
      <c r="N162" s="24">
        <v>3</v>
      </c>
      <c r="O162" s="24">
        <v>2</v>
      </c>
      <c r="P162" s="20" t="s">
        <v>185</v>
      </c>
      <c r="Q162" s="20" t="s">
        <v>186</v>
      </c>
      <c r="R162" s="29">
        <v>4</v>
      </c>
      <c r="S162" s="30">
        <f t="shared" si="54"/>
        <v>1</v>
      </c>
      <c r="T162" s="29">
        <v>0</v>
      </c>
      <c r="U162" s="29">
        <v>0</v>
      </c>
      <c r="V162" s="29">
        <v>4</v>
      </c>
      <c r="W162" s="29">
        <v>0</v>
      </c>
      <c r="X162" s="29">
        <v>233</v>
      </c>
      <c r="Y162" s="31">
        <f t="shared" si="55"/>
        <v>0</v>
      </c>
      <c r="Z162" s="31">
        <f t="shared" si="56"/>
        <v>1</v>
      </c>
      <c r="AA162" s="32">
        <f t="shared" si="57"/>
        <v>0</v>
      </c>
      <c r="AB162" s="31">
        <f t="shared" si="58"/>
        <v>58.25</v>
      </c>
      <c r="AC162" s="28"/>
    </row>
    <row r="163" spans="2:29">
      <c r="B163" s="24">
        <f t="shared" si="48"/>
        <v>4</v>
      </c>
      <c r="C163" s="24">
        <f t="shared" si="48"/>
        <v>2</v>
      </c>
      <c r="D163" s="18" t="str">
        <f t="shared" si="48"/>
        <v>K0072</v>
      </c>
      <c r="E163" s="18" t="str">
        <f t="shared" si="48"/>
        <v>皮膚悪性腫瘍切除術（単純切除）</v>
      </c>
      <c r="F163" s="25" t="str">
        <f t="shared" si="49"/>
        <v>－</v>
      </c>
      <c r="G163" s="26" t="str">
        <f t="shared" si="50"/>
        <v>－</v>
      </c>
      <c r="H163" s="26" t="str">
        <f t="shared" si="51"/>
        <v>－</v>
      </c>
      <c r="I163" s="27" t="str">
        <f t="shared" si="52"/>
        <v>－</v>
      </c>
      <c r="J163" s="26" t="str">
        <f t="shared" si="53"/>
        <v>－</v>
      </c>
      <c r="K163" s="28"/>
      <c r="N163" s="24">
        <v>4</v>
      </c>
      <c r="O163" s="24">
        <v>2</v>
      </c>
      <c r="P163" s="20" t="s">
        <v>187</v>
      </c>
      <c r="Q163" s="20" t="s">
        <v>188</v>
      </c>
      <c r="R163" s="29">
        <v>4</v>
      </c>
      <c r="S163" s="30">
        <f t="shared" si="54"/>
        <v>1</v>
      </c>
      <c r="T163" s="29">
        <v>0</v>
      </c>
      <c r="U163" s="29">
        <v>0</v>
      </c>
      <c r="V163" s="29">
        <v>23</v>
      </c>
      <c r="W163" s="29">
        <v>0</v>
      </c>
      <c r="X163" s="29">
        <v>333</v>
      </c>
      <c r="Y163" s="31">
        <f t="shared" si="55"/>
        <v>0</v>
      </c>
      <c r="Z163" s="31">
        <f t="shared" si="56"/>
        <v>5.75</v>
      </c>
      <c r="AA163" s="32">
        <f t="shared" si="57"/>
        <v>0</v>
      </c>
      <c r="AB163" s="31">
        <f t="shared" si="58"/>
        <v>83.25</v>
      </c>
      <c r="AC163" s="28"/>
    </row>
    <row r="164" spans="2:29">
      <c r="B164" s="24">
        <f t="shared" si="48"/>
        <v>5</v>
      </c>
      <c r="C164" s="24">
        <f t="shared" si="48"/>
        <v>5</v>
      </c>
      <c r="D164" s="18" t="str">
        <f t="shared" si="48"/>
        <v>K0062</v>
      </c>
      <c r="E164" s="18" t="str">
        <f t="shared" si="48"/>
        <v>皮膚、皮下腫瘍摘出術（露出部以外）（長径３ｃｍ以上６ｃｍ未満）</v>
      </c>
      <c r="F164" s="25" t="str">
        <f t="shared" si="49"/>
        <v>－</v>
      </c>
      <c r="G164" s="26" t="str">
        <f t="shared" si="50"/>
        <v>－</v>
      </c>
      <c r="H164" s="26" t="str">
        <f t="shared" si="51"/>
        <v>－</v>
      </c>
      <c r="I164" s="27" t="str">
        <f t="shared" si="52"/>
        <v>－</v>
      </c>
      <c r="J164" s="26" t="str">
        <f t="shared" si="53"/>
        <v>－</v>
      </c>
      <c r="K164" s="28"/>
      <c r="N164" s="24">
        <v>5</v>
      </c>
      <c r="O164" s="24">
        <v>5</v>
      </c>
      <c r="P164" s="20" t="s">
        <v>189</v>
      </c>
      <c r="Q164" s="20" t="s">
        <v>190</v>
      </c>
      <c r="R164" s="29">
        <v>3</v>
      </c>
      <c r="S164" s="30">
        <f t="shared" si="54"/>
        <v>1</v>
      </c>
      <c r="T164" s="29">
        <v>0</v>
      </c>
      <c r="U164" s="29">
        <v>0</v>
      </c>
      <c r="V164" s="29">
        <v>3</v>
      </c>
      <c r="W164" s="29">
        <v>0</v>
      </c>
      <c r="X164" s="29">
        <v>166</v>
      </c>
      <c r="Y164" s="31">
        <f t="shared" si="55"/>
        <v>0</v>
      </c>
      <c r="Z164" s="31">
        <f t="shared" si="56"/>
        <v>1</v>
      </c>
      <c r="AA164" s="32">
        <f t="shared" si="57"/>
        <v>0</v>
      </c>
      <c r="AB164" s="31">
        <f t="shared" si="58"/>
        <v>55.33</v>
      </c>
      <c r="AC164" s="28"/>
    </row>
    <row r="165" spans="2:29">
      <c r="B165" s="24">
        <f t="shared" si="48"/>
        <v>6</v>
      </c>
      <c r="C165" s="24">
        <f t="shared" si="48"/>
        <v>5</v>
      </c>
      <c r="D165" s="18" t="str">
        <f t="shared" si="48"/>
        <v>K616</v>
      </c>
      <c r="E165" s="18" t="str">
        <f t="shared" si="48"/>
        <v>四肢の血管拡張術・血栓除去術</v>
      </c>
      <c r="F165" s="25" t="str">
        <f t="shared" si="49"/>
        <v>－</v>
      </c>
      <c r="G165" s="26" t="str">
        <f t="shared" si="50"/>
        <v>－</v>
      </c>
      <c r="H165" s="26" t="str">
        <f t="shared" si="51"/>
        <v>－</v>
      </c>
      <c r="I165" s="27" t="str">
        <f t="shared" si="52"/>
        <v>－</v>
      </c>
      <c r="J165" s="26" t="str">
        <f t="shared" si="53"/>
        <v>－</v>
      </c>
      <c r="K165" s="28"/>
      <c r="N165" s="24">
        <v>6</v>
      </c>
      <c r="O165" s="24">
        <v>5</v>
      </c>
      <c r="P165" s="20" t="s">
        <v>191</v>
      </c>
      <c r="Q165" s="20" t="s">
        <v>192</v>
      </c>
      <c r="R165" s="29">
        <v>3</v>
      </c>
      <c r="S165" s="30">
        <f t="shared" si="54"/>
        <v>1</v>
      </c>
      <c r="T165" s="29">
        <v>0</v>
      </c>
      <c r="U165" s="29">
        <v>40</v>
      </c>
      <c r="V165" s="29">
        <v>23</v>
      </c>
      <c r="W165" s="29">
        <v>0</v>
      </c>
      <c r="X165" s="29">
        <v>202</v>
      </c>
      <c r="Y165" s="31">
        <f t="shared" si="55"/>
        <v>13.33</v>
      </c>
      <c r="Z165" s="31">
        <f t="shared" si="56"/>
        <v>7.67</v>
      </c>
      <c r="AA165" s="32">
        <f t="shared" si="57"/>
        <v>0</v>
      </c>
      <c r="AB165" s="31">
        <f t="shared" si="58"/>
        <v>67.33</v>
      </c>
      <c r="AC165" s="28"/>
    </row>
    <row r="167" spans="2:29">
      <c r="B167" s="33"/>
      <c r="C167" s="34"/>
      <c r="D167" s="34"/>
      <c r="E167" s="34"/>
      <c r="F167" s="34"/>
      <c r="G167" s="34"/>
      <c r="H167" s="34"/>
      <c r="I167" s="34"/>
      <c r="J167" s="34"/>
      <c r="K167" s="35"/>
    </row>
    <row r="168" spans="2:29">
      <c r="B168" s="36"/>
      <c r="C168" s="37"/>
      <c r="D168" s="37"/>
      <c r="E168" s="37"/>
      <c r="F168" s="37"/>
      <c r="G168" s="37"/>
      <c r="H168" s="37"/>
      <c r="I168" s="37"/>
      <c r="J168" s="37"/>
      <c r="K168" s="38"/>
    </row>
    <row r="169" spans="2:29">
      <c r="B169" s="36"/>
      <c r="C169" s="37"/>
      <c r="D169" s="37"/>
      <c r="E169" s="37"/>
      <c r="F169" s="37"/>
      <c r="G169" s="37"/>
      <c r="H169" s="37"/>
      <c r="I169" s="37"/>
      <c r="J169" s="37"/>
      <c r="K169" s="38"/>
    </row>
    <row r="170" spans="2:29">
      <c r="B170" s="36"/>
      <c r="C170" s="37"/>
      <c r="D170" s="37"/>
      <c r="E170" s="37"/>
      <c r="F170" s="37"/>
      <c r="G170" s="37"/>
      <c r="H170" s="37"/>
      <c r="I170" s="37"/>
      <c r="J170" s="37"/>
      <c r="K170" s="38"/>
    </row>
    <row r="171" spans="2:29">
      <c r="B171" s="36"/>
      <c r="C171" s="37"/>
      <c r="D171" s="37"/>
      <c r="E171" s="37"/>
      <c r="F171" s="37"/>
      <c r="G171" s="37"/>
      <c r="H171" s="37"/>
      <c r="I171" s="37"/>
      <c r="J171" s="37"/>
      <c r="K171" s="38"/>
    </row>
    <row r="172" spans="2:29">
      <c r="B172" s="39"/>
      <c r="C172" s="40"/>
      <c r="D172" s="40"/>
      <c r="E172" s="40"/>
      <c r="F172" s="40"/>
      <c r="G172" s="40"/>
      <c r="H172" s="40"/>
      <c r="I172" s="40"/>
      <c r="J172" s="40"/>
      <c r="K172" s="41"/>
    </row>
    <row r="174" spans="2:29">
      <c r="B174" s="16" t="str">
        <f>N174</f>
        <v>【No.10】</v>
      </c>
      <c r="D174" s="17" t="s">
        <v>13</v>
      </c>
      <c r="E174" s="18" t="str">
        <f>Q174</f>
        <v>歯科口腔外科</v>
      </c>
      <c r="G174" s="17" t="s">
        <v>14</v>
      </c>
      <c r="H174" s="19" t="str">
        <f>Z174</f>
        <v>390</v>
      </c>
      <c r="K174" s="17" t="str">
        <f>AC174</f>
        <v>（全患者数：23件）</v>
      </c>
      <c r="N174" s="16" t="s">
        <v>193</v>
      </c>
      <c r="P174" s="17" t="s">
        <v>13</v>
      </c>
      <c r="Q174" s="20" t="s">
        <v>194</v>
      </c>
      <c r="Y174" s="17" t="s">
        <v>14</v>
      </c>
      <c r="Z174" s="21" t="s">
        <v>195</v>
      </c>
      <c r="AC174" s="17" t="s">
        <v>196</v>
      </c>
    </row>
    <row r="176" spans="2:29" ht="27">
      <c r="B176" s="44" t="s">
        <v>19</v>
      </c>
      <c r="C176" s="45" t="s">
        <v>20</v>
      </c>
      <c r="D176" s="45" t="s">
        <v>21</v>
      </c>
      <c r="E176" s="45" t="s">
        <v>22</v>
      </c>
      <c r="F176" s="45" t="s">
        <v>23</v>
      </c>
      <c r="G176" s="45" t="s">
        <v>24</v>
      </c>
      <c r="H176" s="45" t="s">
        <v>25</v>
      </c>
      <c r="I176" s="45" t="s">
        <v>26</v>
      </c>
      <c r="J176" s="45" t="s">
        <v>27</v>
      </c>
      <c r="K176" s="45" t="s">
        <v>28</v>
      </c>
      <c r="N176" s="44" t="s">
        <v>19</v>
      </c>
      <c r="O176" s="45" t="s">
        <v>20</v>
      </c>
      <c r="P176" s="45" t="s">
        <v>21</v>
      </c>
      <c r="Q176" s="45" t="s">
        <v>22</v>
      </c>
      <c r="R176" s="45" t="s">
        <v>23</v>
      </c>
      <c r="S176" s="45" t="s">
        <v>29</v>
      </c>
      <c r="T176" s="45" t="s">
        <v>30</v>
      </c>
      <c r="U176" s="45" t="s">
        <v>31</v>
      </c>
      <c r="V176" s="45" t="s">
        <v>32</v>
      </c>
      <c r="W176" s="45" t="s">
        <v>33</v>
      </c>
      <c r="X176" s="45" t="s">
        <v>34</v>
      </c>
      <c r="Y176" s="45" t="s">
        <v>24</v>
      </c>
      <c r="Z176" s="45" t="s">
        <v>25</v>
      </c>
      <c r="AA176" s="45" t="s">
        <v>26</v>
      </c>
      <c r="AB176" s="45" t="s">
        <v>27</v>
      </c>
      <c r="AC176" s="45" t="s">
        <v>28</v>
      </c>
    </row>
    <row r="177" spans="2:29">
      <c r="B177" s="24">
        <f t="shared" ref="B177:E186" si="59">N177</f>
        <v>1</v>
      </c>
      <c r="C177" s="24">
        <f t="shared" si="59"/>
        <v>1</v>
      </c>
      <c r="D177" s="18" t="str">
        <f t="shared" si="59"/>
        <v>K4361</v>
      </c>
      <c r="E177" s="18" t="str">
        <f t="shared" si="59"/>
        <v>顎骨腫瘍摘出術（長径３ｃｍ未満）</v>
      </c>
      <c r="F177" s="25" t="str">
        <f t="shared" ref="F177:F186" si="60">IF(S177=1,"－",R177)</f>
        <v>－</v>
      </c>
      <c r="G177" s="26" t="str">
        <f t="shared" ref="G177:G186" si="61">IF(S177=1,"－",Y177)</f>
        <v>－</v>
      </c>
      <c r="H177" s="26" t="str">
        <f t="shared" ref="H177:H186" si="62">IF(S177=1,"－",Z177)</f>
        <v>－</v>
      </c>
      <c r="I177" s="27" t="str">
        <f t="shared" ref="I177:I186" si="63">IF(S177=1,"－",AA177)</f>
        <v>－</v>
      </c>
      <c r="J177" s="26" t="str">
        <f t="shared" ref="J177:J186" si="64">IF(S177=1,"－",AB177)</f>
        <v>－</v>
      </c>
      <c r="K177" s="28"/>
      <c r="N177" s="24">
        <v>1</v>
      </c>
      <c r="O177" s="24">
        <v>1</v>
      </c>
      <c r="P177" s="20" t="s">
        <v>197</v>
      </c>
      <c r="Q177" s="20" t="s">
        <v>198</v>
      </c>
      <c r="R177" s="29">
        <v>8</v>
      </c>
      <c r="S177" s="30">
        <f t="shared" ref="S177:S186" si="65">IF(R177&lt;10,1,0)</f>
        <v>1</v>
      </c>
      <c r="T177" s="29">
        <v>0</v>
      </c>
      <c r="U177" s="29">
        <v>8</v>
      </c>
      <c r="V177" s="29">
        <v>22</v>
      </c>
      <c r="W177" s="29">
        <v>0</v>
      </c>
      <c r="X177" s="29">
        <v>430</v>
      </c>
      <c r="Y177" s="31">
        <f t="shared" ref="Y177:Y186" si="66">IF(R177=0,0,ROUND(U177/R177,2))</f>
        <v>1</v>
      </c>
      <c r="Z177" s="31">
        <f t="shared" ref="Z177:Z186" si="67">IF(R177=0,0,ROUND(V177/R177,2))</f>
        <v>2.75</v>
      </c>
      <c r="AA177" s="32">
        <f t="shared" ref="AA177:AA186" si="68">IF(R177=0,0,ROUND(W177/R177,4))</f>
        <v>0</v>
      </c>
      <c r="AB177" s="31">
        <f t="shared" ref="AB177:AB186" si="69">IF((R177-T177)=0,0,ROUND(X177/(R177-T177),2))</f>
        <v>53.75</v>
      </c>
      <c r="AC177" s="28"/>
    </row>
    <row r="178" spans="2:29">
      <c r="B178" s="24">
        <f t="shared" si="59"/>
        <v>2</v>
      </c>
      <c r="C178" s="24">
        <f t="shared" si="59"/>
        <v>2</v>
      </c>
      <c r="D178" s="18" t="str">
        <f t="shared" si="59"/>
        <v>K4044</v>
      </c>
      <c r="E178" s="18" t="str">
        <f t="shared" si="59"/>
        <v>抜歯手術（埋伏歯）</v>
      </c>
      <c r="F178" s="25" t="str">
        <f t="shared" si="60"/>
        <v>－</v>
      </c>
      <c r="G178" s="26" t="str">
        <f t="shared" si="61"/>
        <v>－</v>
      </c>
      <c r="H178" s="26" t="str">
        <f t="shared" si="62"/>
        <v>－</v>
      </c>
      <c r="I178" s="27" t="str">
        <f t="shared" si="63"/>
        <v>－</v>
      </c>
      <c r="J178" s="26" t="str">
        <f t="shared" si="64"/>
        <v>－</v>
      </c>
      <c r="K178" s="28"/>
      <c r="N178" s="24">
        <v>2</v>
      </c>
      <c r="O178" s="24">
        <v>2</v>
      </c>
      <c r="P178" s="20" t="s">
        <v>199</v>
      </c>
      <c r="Q178" s="20" t="s">
        <v>200</v>
      </c>
      <c r="R178" s="29">
        <v>5</v>
      </c>
      <c r="S178" s="30">
        <f t="shared" si="65"/>
        <v>1</v>
      </c>
      <c r="T178" s="29">
        <v>0</v>
      </c>
      <c r="U178" s="29">
        <v>5</v>
      </c>
      <c r="V178" s="29">
        <v>12</v>
      </c>
      <c r="W178" s="29">
        <v>0</v>
      </c>
      <c r="X178" s="29">
        <v>139</v>
      </c>
      <c r="Y178" s="31">
        <f t="shared" si="66"/>
        <v>1</v>
      </c>
      <c r="Z178" s="31">
        <f t="shared" si="67"/>
        <v>2.4</v>
      </c>
      <c r="AA178" s="32">
        <f t="shared" si="68"/>
        <v>0</v>
      </c>
      <c r="AB178" s="31">
        <f t="shared" si="69"/>
        <v>27.8</v>
      </c>
      <c r="AC178" s="28"/>
    </row>
    <row r="179" spans="2:29">
      <c r="B179" s="24">
        <f t="shared" si="59"/>
        <v>3</v>
      </c>
      <c r="C179" s="24">
        <f t="shared" si="59"/>
        <v>3</v>
      </c>
      <c r="D179" s="18" t="str">
        <f t="shared" si="59"/>
        <v>K4043</v>
      </c>
      <c r="E179" s="18" t="str">
        <f t="shared" si="59"/>
        <v>抜歯手術（臼歯）</v>
      </c>
      <c r="F179" s="25" t="str">
        <f t="shared" si="60"/>
        <v>－</v>
      </c>
      <c r="G179" s="26" t="str">
        <f t="shared" si="61"/>
        <v>－</v>
      </c>
      <c r="H179" s="26" t="str">
        <f t="shared" si="62"/>
        <v>－</v>
      </c>
      <c r="I179" s="27" t="str">
        <f t="shared" si="63"/>
        <v>－</v>
      </c>
      <c r="J179" s="26" t="str">
        <f t="shared" si="64"/>
        <v>－</v>
      </c>
      <c r="K179" s="28"/>
      <c r="N179" s="24">
        <v>3</v>
      </c>
      <c r="O179" s="24">
        <v>3</v>
      </c>
      <c r="P179" s="20" t="s">
        <v>201</v>
      </c>
      <c r="Q179" s="20" t="s">
        <v>202</v>
      </c>
      <c r="R179" s="29">
        <v>2</v>
      </c>
      <c r="S179" s="30">
        <f t="shared" si="65"/>
        <v>1</v>
      </c>
      <c r="T179" s="29">
        <v>0</v>
      </c>
      <c r="U179" s="29">
        <v>1</v>
      </c>
      <c r="V179" s="29">
        <v>3</v>
      </c>
      <c r="W179" s="29">
        <v>0</v>
      </c>
      <c r="X179" s="29">
        <v>99</v>
      </c>
      <c r="Y179" s="31">
        <f t="shared" si="66"/>
        <v>0.5</v>
      </c>
      <c r="Z179" s="31">
        <f t="shared" si="67"/>
        <v>1.5</v>
      </c>
      <c r="AA179" s="32">
        <f t="shared" si="68"/>
        <v>0</v>
      </c>
      <c r="AB179" s="31">
        <f t="shared" si="69"/>
        <v>49.5</v>
      </c>
      <c r="AC179" s="28"/>
    </row>
    <row r="180" spans="2:29">
      <c r="B180" s="24">
        <f t="shared" si="59"/>
        <v>4</v>
      </c>
      <c r="C180" s="24">
        <f t="shared" si="59"/>
        <v>3</v>
      </c>
      <c r="D180" s="18" t="str">
        <f t="shared" si="59"/>
        <v>K435</v>
      </c>
      <c r="E180" s="18" t="str">
        <f t="shared" si="59"/>
        <v>術後性上顎嚢胞摘出術</v>
      </c>
      <c r="F180" s="25" t="str">
        <f t="shared" si="60"/>
        <v>－</v>
      </c>
      <c r="G180" s="26" t="str">
        <f t="shared" si="61"/>
        <v>－</v>
      </c>
      <c r="H180" s="26" t="str">
        <f t="shared" si="62"/>
        <v>－</v>
      </c>
      <c r="I180" s="27" t="str">
        <f t="shared" si="63"/>
        <v>－</v>
      </c>
      <c r="J180" s="26" t="str">
        <f t="shared" si="64"/>
        <v>－</v>
      </c>
      <c r="K180" s="28"/>
      <c r="N180" s="24">
        <v>4</v>
      </c>
      <c r="O180" s="24">
        <v>3</v>
      </c>
      <c r="P180" s="20" t="s">
        <v>203</v>
      </c>
      <c r="Q180" s="20" t="s">
        <v>204</v>
      </c>
      <c r="R180" s="29">
        <v>2</v>
      </c>
      <c r="S180" s="30">
        <f t="shared" si="65"/>
        <v>1</v>
      </c>
      <c r="T180" s="29">
        <v>0</v>
      </c>
      <c r="U180" s="29">
        <v>11</v>
      </c>
      <c r="V180" s="29">
        <v>12</v>
      </c>
      <c r="W180" s="29">
        <v>0</v>
      </c>
      <c r="X180" s="29">
        <v>142</v>
      </c>
      <c r="Y180" s="31">
        <f t="shared" si="66"/>
        <v>5.5</v>
      </c>
      <c r="Z180" s="31">
        <f t="shared" si="67"/>
        <v>6</v>
      </c>
      <c r="AA180" s="32">
        <f t="shared" si="68"/>
        <v>0</v>
      </c>
      <c r="AB180" s="31">
        <f t="shared" si="69"/>
        <v>71</v>
      </c>
      <c r="AC180" s="28"/>
    </row>
    <row r="181" spans="2:29">
      <c r="B181" s="24">
        <f t="shared" si="59"/>
        <v>5</v>
      </c>
      <c r="C181" s="24">
        <f t="shared" si="59"/>
        <v>5</v>
      </c>
      <c r="D181" s="18" t="str">
        <f t="shared" si="59"/>
        <v>K352</v>
      </c>
      <c r="E181" s="18" t="str">
        <f t="shared" si="59"/>
        <v>上顎洞根治手術</v>
      </c>
      <c r="F181" s="25" t="str">
        <f t="shared" si="60"/>
        <v>－</v>
      </c>
      <c r="G181" s="26" t="str">
        <f t="shared" si="61"/>
        <v>－</v>
      </c>
      <c r="H181" s="26" t="str">
        <f t="shared" si="62"/>
        <v>－</v>
      </c>
      <c r="I181" s="27" t="str">
        <f t="shared" si="63"/>
        <v>－</v>
      </c>
      <c r="J181" s="26" t="str">
        <f t="shared" si="64"/>
        <v>－</v>
      </c>
      <c r="K181" s="28"/>
      <c r="N181" s="24">
        <v>5</v>
      </c>
      <c r="O181" s="24">
        <v>5</v>
      </c>
      <c r="P181" s="20" t="s">
        <v>205</v>
      </c>
      <c r="Q181" s="20" t="s">
        <v>206</v>
      </c>
      <c r="R181" s="29">
        <v>1</v>
      </c>
      <c r="S181" s="30">
        <f t="shared" si="65"/>
        <v>1</v>
      </c>
      <c r="T181" s="29">
        <v>0</v>
      </c>
      <c r="U181" s="29">
        <v>1</v>
      </c>
      <c r="V181" s="29">
        <v>3</v>
      </c>
      <c r="W181" s="29">
        <v>0</v>
      </c>
      <c r="X181" s="29">
        <v>62</v>
      </c>
      <c r="Y181" s="31">
        <f t="shared" si="66"/>
        <v>1</v>
      </c>
      <c r="Z181" s="31">
        <f t="shared" si="67"/>
        <v>3</v>
      </c>
      <c r="AA181" s="32">
        <f t="shared" si="68"/>
        <v>0</v>
      </c>
      <c r="AB181" s="31">
        <f t="shared" si="69"/>
        <v>62</v>
      </c>
      <c r="AC181" s="28"/>
    </row>
    <row r="182" spans="2:29">
      <c r="B182" s="24">
        <f t="shared" si="59"/>
        <v>6</v>
      </c>
      <c r="C182" s="24">
        <f t="shared" si="59"/>
        <v>5</v>
      </c>
      <c r="D182" s="18" t="str">
        <f t="shared" si="59"/>
        <v>K4061</v>
      </c>
      <c r="E182" s="18" t="str">
        <f t="shared" si="59"/>
        <v>口蓋腫瘍摘出術（口蓋粘膜に限局する）</v>
      </c>
      <c r="F182" s="25" t="str">
        <f t="shared" si="60"/>
        <v>－</v>
      </c>
      <c r="G182" s="26" t="str">
        <f t="shared" si="61"/>
        <v>－</v>
      </c>
      <c r="H182" s="26" t="str">
        <f t="shared" si="62"/>
        <v>－</v>
      </c>
      <c r="I182" s="27" t="str">
        <f t="shared" si="63"/>
        <v>－</v>
      </c>
      <c r="J182" s="26" t="str">
        <f t="shared" si="64"/>
        <v>－</v>
      </c>
      <c r="K182" s="28"/>
      <c r="N182" s="24">
        <v>6</v>
      </c>
      <c r="O182" s="24">
        <v>5</v>
      </c>
      <c r="P182" s="20" t="s">
        <v>207</v>
      </c>
      <c r="Q182" s="20" t="s">
        <v>208</v>
      </c>
      <c r="R182" s="29">
        <v>1</v>
      </c>
      <c r="S182" s="30">
        <f t="shared" si="65"/>
        <v>1</v>
      </c>
      <c r="T182" s="29">
        <v>0</v>
      </c>
      <c r="U182" s="29">
        <v>1</v>
      </c>
      <c r="V182" s="29">
        <v>3</v>
      </c>
      <c r="W182" s="29">
        <v>0</v>
      </c>
      <c r="X182" s="29">
        <v>53</v>
      </c>
      <c r="Y182" s="31">
        <f t="shared" si="66"/>
        <v>1</v>
      </c>
      <c r="Z182" s="31">
        <f t="shared" si="67"/>
        <v>3</v>
      </c>
      <c r="AA182" s="32">
        <f t="shared" si="68"/>
        <v>0</v>
      </c>
      <c r="AB182" s="31">
        <f t="shared" si="69"/>
        <v>53</v>
      </c>
      <c r="AC182" s="28"/>
    </row>
    <row r="183" spans="2:29">
      <c r="B183" s="24">
        <f t="shared" si="59"/>
        <v>7</v>
      </c>
      <c r="C183" s="24">
        <f t="shared" si="59"/>
        <v>5</v>
      </c>
      <c r="D183" s="18" t="str">
        <f t="shared" si="59"/>
        <v>K411</v>
      </c>
      <c r="E183" s="18" t="str">
        <f t="shared" si="59"/>
        <v>頬粘膜腫瘍摘出術</v>
      </c>
      <c r="F183" s="25" t="str">
        <f t="shared" si="60"/>
        <v>－</v>
      </c>
      <c r="G183" s="26" t="str">
        <f t="shared" si="61"/>
        <v>－</v>
      </c>
      <c r="H183" s="26" t="str">
        <f t="shared" si="62"/>
        <v>－</v>
      </c>
      <c r="I183" s="27" t="str">
        <f t="shared" si="63"/>
        <v>－</v>
      </c>
      <c r="J183" s="26" t="str">
        <f t="shared" si="64"/>
        <v>－</v>
      </c>
      <c r="K183" s="28"/>
      <c r="N183" s="24">
        <v>7</v>
      </c>
      <c r="O183" s="24">
        <v>5</v>
      </c>
      <c r="P183" s="20" t="s">
        <v>209</v>
      </c>
      <c r="Q183" s="20" t="s">
        <v>210</v>
      </c>
      <c r="R183" s="29">
        <v>1</v>
      </c>
      <c r="S183" s="30">
        <f t="shared" si="65"/>
        <v>1</v>
      </c>
      <c r="T183" s="29">
        <v>0</v>
      </c>
      <c r="U183" s="29">
        <v>1</v>
      </c>
      <c r="V183" s="29">
        <v>3</v>
      </c>
      <c r="W183" s="29">
        <v>0</v>
      </c>
      <c r="X183" s="29">
        <v>40</v>
      </c>
      <c r="Y183" s="31">
        <f t="shared" si="66"/>
        <v>1</v>
      </c>
      <c r="Z183" s="31">
        <f t="shared" si="67"/>
        <v>3</v>
      </c>
      <c r="AA183" s="32">
        <f t="shared" si="68"/>
        <v>0</v>
      </c>
      <c r="AB183" s="31">
        <f t="shared" si="69"/>
        <v>40</v>
      </c>
      <c r="AC183" s="28"/>
    </row>
    <row r="184" spans="2:29">
      <c r="B184" s="24">
        <f t="shared" si="59"/>
        <v>8</v>
      </c>
      <c r="C184" s="24">
        <f t="shared" si="59"/>
        <v>5</v>
      </c>
      <c r="D184" s="18" t="str">
        <f t="shared" si="59"/>
        <v>K4132</v>
      </c>
      <c r="E184" s="18" t="str">
        <f t="shared" si="59"/>
        <v>舌腫瘍摘出術（その他）</v>
      </c>
      <c r="F184" s="25" t="str">
        <f t="shared" si="60"/>
        <v>－</v>
      </c>
      <c r="G184" s="26" t="str">
        <f t="shared" si="61"/>
        <v>－</v>
      </c>
      <c r="H184" s="26" t="str">
        <f t="shared" si="62"/>
        <v>－</v>
      </c>
      <c r="I184" s="27" t="str">
        <f t="shared" si="63"/>
        <v>－</v>
      </c>
      <c r="J184" s="26" t="str">
        <f t="shared" si="64"/>
        <v>－</v>
      </c>
      <c r="K184" s="28"/>
      <c r="N184" s="24">
        <v>8</v>
      </c>
      <c r="O184" s="24">
        <v>5</v>
      </c>
      <c r="P184" s="20" t="s">
        <v>211</v>
      </c>
      <c r="Q184" s="20" t="s">
        <v>212</v>
      </c>
      <c r="R184" s="29">
        <v>1</v>
      </c>
      <c r="S184" s="30">
        <f t="shared" si="65"/>
        <v>1</v>
      </c>
      <c r="T184" s="29">
        <v>0</v>
      </c>
      <c r="U184" s="29">
        <v>1</v>
      </c>
      <c r="V184" s="29">
        <v>1</v>
      </c>
      <c r="W184" s="29">
        <v>0</v>
      </c>
      <c r="X184" s="29">
        <v>22</v>
      </c>
      <c r="Y184" s="31">
        <f t="shared" si="66"/>
        <v>1</v>
      </c>
      <c r="Z184" s="31">
        <f t="shared" si="67"/>
        <v>1</v>
      </c>
      <c r="AA184" s="32">
        <f t="shared" si="68"/>
        <v>0</v>
      </c>
      <c r="AB184" s="31">
        <f t="shared" si="69"/>
        <v>22</v>
      </c>
      <c r="AC184" s="28"/>
    </row>
    <row r="185" spans="2:29">
      <c r="B185" s="24">
        <f t="shared" si="59"/>
        <v>9</v>
      </c>
      <c r="C185" s="24">
        <f t="shared" si="59"/>
        <v>5</v>
      </c>
      <c r="D185" s="18" t="str">
        <f t="shared" si="59"/>
        <v>K4292</v>
      </c>
      <c r="E185" s="18" t="str">
        <f t="shared" si="59"/>
        <v>下顎骨折観血的手術（両側）</v>
      </c>
      <c r="F185" s="25" t="str">
        <f t="shared" si="60"/>
        <v>－</v>
      </c>
      <c r="G185" s="26" t="str">
        <f t="shared" si="61"/>
        <v>－</v>
      </c>
      <c r="H185" s="26" t="str">
        <f t="shared" si="62"/>
        <v>－</v>
      </c>
      <c r="I185" s="27" t="str">
        <f t="shared" si="63"/>
        <v>－</v>
      </c>
      <c r="J185" s="26" t="str">
        <f t="shared" si="64"/>
        <v>－</v>
      </c>
      <c r="K185" s="28"/>
      <c r="N185" s="24">
        <v>9</v>
      </c>
      <c r="O185" s="24">
        <v>5</v>
      </c>
      <c r="P185" s="20" t="s">
        <v>213</v>
      </c>
      <c r="Q185" s="20" t="s">
        <v>214</v>
      </c>
      <c r="R185" s="29">
        <v>1</v>
      </c>
      <c r="S185" s="30">
        <f t="shared" si="65"/>
        <v>1</v>
      </c>
      <c r="T185" s="29">
        <v>0</v>
      </c>
      <c r="U185" s="29">
        <v>1</v>
      </c>
      <c r="V185" s="29">
        <v>16</v>
      </c>
      <c r="W185" s="29">
        <v>0</v>
      </c>
      <c r="X185" s="29">
        <v>25</v>
      </c>
      <c r="Y185" s="31">
        <f t="shared" si="66"/>
        <v>1</v>
      </c>
      <c r="Z185" s="31">
        <f t="shared" si="67"/>
        <v>16</v>
      </c>
      <c r="AA185" s="32">
        <f t="shared" si="68"/>
        <v>0</v>
      </c>
      <c r="AB185" s="31">
        <f t="shared" si="69"/>
        <v>25</v>
      </c>
      <c r="AC185" s="28"/>
    </row>
    <row r="186" spans="2:29">
      <c r="B186" s="24">
        <f t="shared" si="59"/>
        <v>10</v>
      </c>
      <c r="C186" s="24">
        <f t="shared" si="59"/>
        <v>5</v>
      </c>
      <c r="D186" s="18" t="str">
        <f t="shared" si="59"/>
        <v>K4362</v>
      </c>
      <c r="E186" s="18" t="str">
        <f t="shared" si="59"/>
        <v>顎骨腫瘍摘出術（長径３ｃｍ以上）</v>
      </c>
      <c r="F186" s="25" t="str">
        <f t="shared" si="60"/>
        <v>－</v>
      </c>
      <c r="G186" s="26" t="str">
        <f t="shared" si="61"/>
        <v>－</v>
      </c>
      <c r="H186" s="26" t="str">
        <f t="shared" si="62"/>
        <v>－</v>
      </c>
      <c r="I186" s="27" t="str">
        <f t="shared" si="63"/>
        <v>－</v>
      </c>
      <c r="J186" s="26" t="str">
        <f t="shared" si="64"/>
        <v>－</v>
      </c>
      <c r="K186" s="28"/>
      <c r="N186" s="24">
        <v>10</v>
      </c>
      <c r="O186" s="24">
        <v>5</v>
      </c>
      <c r="P186" s="20" t="s">
        <v>215</v>
      </c>
      <c r="Q186" s="20" t="s">
        <v>216</v>
      </c>
      <c r="R186" s="29">
        <v>1</v>
      </c>
      <c r="S186" s="30">
        <f t="shared" si="65"/>
        <v>1</v>
      </c>
      <c r="T186" s="29">
        <v>0</v>
      </c>
      <c r="U186" s="29">
        <v>1</v>
      </c>
      <c r="V186" s="29">
        <v>3</v>
      </c>
      <c r="W186" s="29">
        <v>0</v>
      </c>
      <c r="X186" s="29">
        <v>57</v>
      </c>
      <c r="Y186" s="31">
        <f t="shared" si="66"/>
        <v>1</v>
      </c>
      <c r="Z186" s="31">
        <f t="shared" si="67"/>
        <v>3</v>
      </c>
      <c r="AA186" s="32">
        <f t="shared" si="68"/>
        <v>0</v>
      </c>
      <c r="AB186" s="31">
        <f t="shared" si="69"/>
        <v>57</v>
      </c>
      <c r="AC186" s="28"/>
    </row>
    <row r="188" spans="2:29">
      <c r="B188" s="33"/>
      <c r="C188" s="34"/>
      <c r="D188" s="34"/>
      <c r="E188" s="34"/>
      <c r="F188" s="34"/>
      <c r="G188" s="34"/>
      <c r="H188" s="34"/>
      <c r="I188" s="34"/>
      <c r="J188" s="34"/>
      <c r="K188" s="35"/>
    </row>
    <row r="189" spans="2:29">
      <c r="B189" s="36"/>
      <c r="C189" s="37"/>
      <c r="D189" s="37"/>
      <c r="E189" s="37"/>
      <c r="F189" s="37"/>
      <c r="G189" s="37"/>
      <c r="H189" s="37"/>
      <c r="I189" s="37"/>
      <c r="J189" s="37"/>
      <c r="K189" s="38"/>
    </row>
    <row r="190" spans="2:29">
      <c r="B190" s="36"/>
      <c r="C190" s="37"/>
      <c r="D190" s="37"/>
      <c r="E190" s="37"/>
      <c r="F190" s="37"/>
      <c r="G190" s="37"/>
      <c r="H190" s="37"/>
      <c r="I190" s="37"/>
      <c r="J190" s="37"/>
      <c r="K190" s="38"/>
    </row>
    <row r="191" spans="2:29">
      <c r="B191" s="36"/>
      <c r="C191" s="37"/>
      <c r="D191" s="37"/>
      <c r="E191" s="37"/>
      <c r="F191" s="37"/>
      <c r="G191" s="37"/>
      <c r="H191" s="37"/>
      <c r="I191" s="37"/>
      <c r="J191" s="37"/>
      <c r="K191" s="38"/>
    </row>
    <row r="192" spans="2:29">
      <c r="B192" s="36"/>
      <c r="C192" s="37"/>
      <c r="D192" s="37"/>
      <c r="E192" s="37"/>
      <c r="F192" s="37"/>
      <c r="G192" s="37"/>
      <c r="H192" s="37"/>
      <c r="I192" s="37"/>
      <c r="J192" s="37"/>
      <c r="K192" s="38"/>
    </row>
    <row r="193" spans="2:29">
      <c r="B193" s="39"/>
      <c r="C193" s="40"/>
      <c r="D193" s="40"/>
      <c r="E193" s="40"/>
      <c r="F193" s="40"/>
      <c r="G193" s="40"/>
      <c r="H193" s="40"/>
      <c r="I193" s="40"/>
      <c r="J193" s="40"/>
      <c r="K193" s="41"/>
    </row>
    <row r="195" spans="2:29">
      <c r="B195" s="16" t="str">
        <f>N195</f>
        <v>【No.11】</v>
      </c>
      <c r="D195" s="17" t="s">
        <v>13</v>
      </c>
      <c r="E195" s="18" t="str">
        <f>Q195</f>
        <v>呼吸器科</v>
      </c>
      <c r="G195" s="17" t="s">
        <v>14</v>
      </c>
      <c r="H195" s="19" t="str">
        <f>Z195</f>
        <v>050</v>
      </c>
      <c r="K195" s="17" t="str">
        <f>AC195</f>
        <v>（全患者数：12件）</v>
      </c>
      <c r="N195" s="16" t="s">
        <v>217</v>
      </c>
      <c r="P195" s="17" t="s">
        <v>13</v>
      </c>
      <c r="Q195" s="20" t="s">
        <v>218</v>
      </c>
      <c r="Y195" s="17" t="s">
        <v>14</v>
      </c>
      <c r="Z195" s="21" t="s">
        <v>219</v>
      </c>
      <c r="AC195" s="17" t="s">
        <v>220</v>
      </c>
    </row>
    <row r="197" spans="2:29" ht="27">
      <c r="B197" s="44" t="s">
        <v>19</v>
      </c>
      <c r="C197" s="45" t="s">
        <v>20</v>
      </c>
      <c r="D197" s="45" t="s">
        <v>21</v>
      </c>
      <c r="E197" s="45" t="s">
        <v>22</v>
      </c>
      <c r="F197" s="45" t="s">
        <v>23</v>
      </c>
      <c r="G197" s="45" t="s">
        <v>24</v>
      </c>
      <c r="H197" s="45" t="s">
        <v>25</v>
      </c>
      <c r="I197" s="45" t="s">
        <v>26</v>
      </c>
      <c r="J197" s="45" t="s">
        <v>27</v>
      </c>
      <c r="K197" s="45" t="s">
        <v>28</v>
      </c>
      <c r="N197" s="44" t="s">
        <v>19</v>
      </c>
      <c r="O197" s="45" t="s">
        <v>20</v>
      </c>
      <c r="P197" s="45" t="s">
        <v>21</v>
      </c>
      <c r="Q197" s="45" t="s">
        <v>22</v>
      </c>
      <c r="R197" s="45" t="s">
        <v>23</v>
      </c>
      <c r="S197" s="45" t="s">
        <v>29</v>
      </c>
      <c r="T197" s="45" t="s">
        <v>30</v>
      </c>
      <c r="U197" s="45" t="s">
        <v>31</v>
      </c>
      <c r="V197" s="45" t="s">
        <v>32</v>
      </c>
      <c r="W197" s="45" t="s">
        <v>33</v>
      </c>
      <c r="X197" s="45" t="s">
        <v>34</v>
      </c>
      <c r="Y197" s="45" t="s">
        <v>24</v>
      </c>
      <c r="Z197" s="45" t="s">
        <v>25</v>
      </c>
      <c r="AA197" s="45" t="s">
        <v>26</v>
      </c>
      <c r="AB197" s="45" t="s">
        <v>27</v>
      </c>
      <c r="AC197" s="45" t="s">
        <v>28</v>
      </c>
    </row>
    <row r="198" spans="2:29">
      <c r="B198" s="24">
        <f t="shared" ref="B198:E206" si="70">N198</f>
        <v>1</v>
      </c>
      <c r="C198" s="24">
        <f t="shared" si="70"/>
        <v>1</v>
      </c>
      <c r="D198" s="18" t="str">
        <f t="shared" si="70"/>
        <v>K386</v>
      </c>
      <c r="E198" s="18" t="str">
        <f t="shared" si="70"/>
        <v>気管切開術</v>
      </c>
      <c r="F198" s="25" t="str">
        <f t="shared" ref="F198:F206" si="71">IF(S198=1,"－",R198)</f>
        <v>－</v>
      </c>
      <c r="G198" s="26" t="str">
        <f t="shared" ref="G198:G206" si="72">IF(S198=1,"－",Y198)</f>
        <v>－</v>
      </c>
      <c r="H198" s="26" t="str">
        <f t="shared" ref="H198:H206" si="73">IF(S198=1,"－",Z198)</f>
        <v>－</v>
      </c>
      <c r="I198" s="27" t="str">
        <f t="shared" ref="I198:I206" si="74">IF(S198=1,"－",AA198)</f>
        <v>－</v>
      </c>
      <c r="J198" s="26" t="str">
        <f t="shared" ref="J198:J206" si="75">IF(S198=1,"－",AB198)</f>
        <v>－</v>
      </c>
      <c r="K198" s="28"/>
      <c r="N198" s="24">
        <v>1</v>
      </c>
      <c r="O198" s="24">
        <v>1</v>
      </c>
      <c r="P198" s="20" t="s">
        <v>221</v>
      </c>
      <c r="Q198" s="20" t="s">
        <v>222</v>
      </c>
      <c r="R198" s="29">
        <v>3</v>
      </c>
      <c r="S198" s="30">
        <f t="shared" ref="S198:S206" si="76">IF(R198&lt;10,1,0)</f>
        <v>1</v>
      </c>
      <c r="T198" s="29">
        <v>0</v>
      </c>
      <c r="U198" s="29">
        <v>94</v>
      </c>
      <c r="V198" s="29">
        <v>433</v>
      </c>
      <c r="W198" s="29">
        <v>2</v>
      </c>
      <c r="X198" s="29">
        <v>211</v>
      </c>
      <c r="Y198" s="31">
        <f t="shared" ref="Y198:Y206" si="77">IF(R198=0,0,ROUND(U198/R198,2))</f>
        <v>31.33</v>
      </c>
      <c r="Z198" s="31">
        <f t="shared" ref="Z198:Z206" si="78">IF(R198=0,0,ROUND(V198/R198,2))</f>
        <v>144.33000000000001</v>
      </c>
      <c r="AA198" s="32">
        <f t="shared" ref="AA198:AA206" si="79">IF(R198=0,0,ROUND(W198/R198,4))</f>
        <v>0.66669999999999996</v>
      </c>
      <c r="AB198" s="31">
        <f t="shared" ref="AB198:AB206" si="80">IF((R198-T198)=0,0,ROUND(X198/(R198-T198),2))</f>
        <v>70.33</v>
      </c>
      <c r="AC198" s="28"/>
    </row>
    <row r="199" spans="2:29">
      <c r="B199" s="24">
        <f t="shared" si="70"/>
        <v>2</v>
      </c>
      <c r="C199" s="24">
        <f t="shared" si="70"/>
        <v>2</v>
      </c>
      <c r="D199" s="18" t="str">
        <f t="shared" si="70"/>
        <v>K654</v>
      </c>
      <c r="E199" s="18" t="str">
        <f t="shared" si="70"/>
        <v>内視鏡的消化管止血術</v>
      </c>
      <c r="F199" s="25" t="str">
        <f t="shared" si="71"/>
        <v>－</v>
      </c>
      <c r="G199" s="26" t="str">
        <f t="shared" si="72"/>
        <v>－</v>
      </c>
      <c r="H199" s="26" t="str">
        <f t="shared" si="73"/>
        <v>－</v>
      </c>
      <c r="I199" s="27" t="str">
        <f t="shared" si="74"/>
        <v>－</v>
      </c>
      <c r="J199" s="26" t="str">
        <f t="shared" si="75"/>
        <v>－</v>
      </c>
      <c r="K199" s="28"/>
      <c r="N199" s="24">
        <v>2</v>
      </c>
      <c r="O199" s="24">
        <v>2</v>
      </c>
      <c r="P199" s="20" t="s">
        <v>223</v>
      </c>
      <c r="Q199" s="20" t="s">
        <v>224</v>
      </c>
      <c r="R199" s="29">
        <v>2</v>
      </c>
      <c r="S199" s="30">
        <f t="shared" si="76"/>
        <v>1</v>
      </c>
      <c r="T199" s="29">
        <v>0</v>
      </c>
      <c r="U199" s="29">
        <v>32</v>
      </c>
      <c r="V199" s="29">
        <v>89</v>
      </c>
      <c r="W199" s="29">
        <v>0</v>
      </c>
      <c r="X199" s="29">
        <v>141</v>
      </c>
      <c r="Y199" s="31">
        <f t="shared" si="77"/>
        <v>16</v>
      </c>
      <c r="Z199" s="31">
        <f t="shared" si="78"/>
        <v>44.5</v>
      </c>
      <c r="AA199" s="32">
        <f t="shared" si="79"/>
        <v>0</v>
      </c>
      <c r="AB199" s="31">
        <f t="shared" si="80"/>
        <v>70.5</v>
      </c>
      <c r="AC199" s="28"/>
    </row>
    <row r="200" spans="2:29">
      <c r="B200" s="24">
        <f t="shared" si="70"/>
        <v>3</v>
      </c>
      <c r="C200" s="24">
        <f t="shared" si="70"/>
        <v>3</v>
      </c>
      <c r="D200" s="18" t="str">
        <f t="shared" si="70"/>
        <v>K5493</v>
      </c>
      <c r="E200" s="18" t="str">
        <f t="shared" si="70"/>
        <v>経皮的冠動脈ステント留置術（その他）</v>
      </c>
      <c r="F200" s="25" t="str">
        <f t="shared" si="71"/>
        <v>－</v>
      </c>
      <c r="G200" s="26" t="str">
        <f t="shared" si="72"/>
        <v>－</v>
      </c>
      <c r="H200" s="26" t="str">
        <f t="shared" si="73"/>
        <v>－</v>
      </c>
      <c r="I200" s="27" t="str">
        <f t="shared" si="74"/>
        <v>－</v>
      </c>
      <c r="J200" s="26" t="str">
        <f t="shared" si="75"/>
        <v>－</v>
      </c>
      <c r="K200" s="28"/>
      <c r="N200" s="24">
        <v>3</v>
      </c>
      <c r="O200" s="24">
        <v>3</v>
      </c>
      <c r="P200" s="20" t="s">
        <v>77</v>
      </c>
      <c r="Q200" s="20" t="s">
        <v>78</v>
      </c>
      <c r="R200" s="29">
        <v>1</v>
      </c>
      <c r="S200" s="30">
        <f t="shared" si="76"/>
        <v>1</v>
      </c>
      <c r="T200" s="29">
        <v>0</v>
      </c>
      <c r="U200" s="29">
        <v>1</v>
      </c>
      <c r="V200" s="29">
        <v>2</v>
      </c>
      <c r="W200" s="29">
        <v>0</v>
      </c>
      <c r="X200" s="29">
        <v>64</v>
      </c>
      <c r="Y200" s="31">
        <f t="shared" si="77"/>
        <v>1</v>
      </c>
      <c r="Z200" s="31">
        <f t="shared" si="78"/>
        <v>2</v>
      </c>
      <c r="AA200" s="32">
        <f t="shared" si="79"/>
        <v>0</v>
      </c>
      <c r="AB200" s="31">
        <f t="shared" si="80"/>
        <v>64</v>
      </c>
      <c r="AC200" s="28"/>
    </row>
    <row r="201" spans="2:29">
      <c r="B201" s="24">
        <f t="shared" si="70"/>
        <v>4</v>
      </c>
      <c r="C201" s="24">
        <f t="shared" si="70"/>
        <v>3</v>
      </c>
      <c r="D201" s="18" t="str">
        <f t="shared" si="70"/>
        <v>K596</v>
      </c>
      <c r="E201" s="18" t="str">
        <f t="shared" si="70"/>
        <v>体外ペースメーキング術</v>
      </c>
      <c r="F201" s="25" t="str">
        <f t="shared" si="71"/>
        <v>－</v>
      </c>
      <c r="G201" s="26" t="str">
        <f t="shared" si="72"/>
        <v>－</v>
      </c>
      <c r="H201" s="26" t="str">
        <f t="shared" si="73"/>
        <v>－</v>
      </c>
      <c r="I201" s="27" t="str">
        <f t="shared" si="74"/>
        <v>－</v>
      </c>
      <c r="J201" s="26" t="str">
        <f t="shared" si="75"/>
        <v>－</v>
      </c>
      <c r="K201" s="28"/>
      <c r="N201" s="24">
        <v>4</v>
      </c>
      <c r="O201" s="24">
        <v>3</v>
      </c>
      <c r="P201" s="20" t="s">
        <v>225</v>
      </c>
      <c r="Q201" s="20" t="s">
        <v>226</v>
      </c>
      <c r="R201" s="29">
        <v>1</v>
      </c>
      <c r="S201" s="30">
        <f t="shared" si="76"/>
        <v>1</v>
      </c>
      <c r="T201" s="29">
        <v>0</v>
      </c>
      <c r="U201" s="29">
        <v>2</v>
      </c>
      <c r="V201" s="29">
        <v>34</v>
      </c>
      <c r="W201" s="29">
        <v>0</v>
      </c>
      <c r="X201" s="29">
        <v>65</v>
      </c>
      <c r="Y201" s="31">
        <f t="shared" si="77"/>
        <v>2</v>
      </c>
      <c r="Z201" s="31">
        <f t="shared" si="78"/>
        <v>34</v>
      </c>
      <c r="AA201" s="32">
        <f t="shared" si="79"/>
        <v>0</v>
      </c>
      <c r="AB201" s="31">
        <f t="shared" si="80"/>
        <v>65</v>
      </c>
      <c r="AC201" s="28"/>
    </row>
    <row r="202" spans="2:29" ht="27">
      <c r="B202" s="24">
        <f t="shared" si="70"/>
        <v>5</v>
      </c>
      <c r="C202" s="24">
        <f t="shared" si="70"/>
        <v>3</v>
      </c>
      <c r="D202" s="18" t="str">
        <f t="shared" si="70"/>
        <v>K6113</v>
      </c>
      <c r="E202" s="18" t="str">
        <f t="shared" si="70"/>
        <v>抗悪性腫瘍剤静脈内持続注入用植込型カテーテル設置（頭頸部その他）</v>
      </c>
      <c r="F202" s="25" t="str">
        <f t="shared" si="71"/>
        <v>－</v>
      </c>
      <c r="G202" s="26" t="str">
        <f t="shared" si="72"/>
        <v>－</v>
      </c>
      <c r="H202" s="26" t="str">
        <f t="shared" si="73"/>
        <v>－</v>
      </c>
      <c r="I202" s="27" t="str">
        <f t="shared" si="74"/>
        <v>－</v>
      </c>
      <c r="J202" s="26" t="str">
        <f t="shared" si="75"/>
        <v>－</v>
      </c>
      <c r="K202" s="28"/>
      <c r="N202" s="24">
        <v>5</v>
      </c>
      <c r="O202" s="24">
        <v>3</v>
      </c>
      <c r="P202" s="20" t="s">
        <v>69</v>
      </c>
      <c r="Q202" s="20" t="s">
        <v>70</v>
      </c>
      <c r="R202" s="29">
        <v>1</v>
      </c>
      <c r="S202" s="30">
        <f t="shared" si="76"/>
        <v>1</v>
      </c>
      <c r="T202" s="29">
        <v>0</v>
      </c>
      <c r="U202" s="29">
        <v>31</v>
      </c>
      <c r="V202" s="29">
        <v>74</v>
      </c>
      <c r="W202" s="29">
        <v>0</v>
      </c>
      <c r="X202" s="29">
        <v>66</v>
      </c>
      <c r="Y202" s="31">
        <f t="shared" si="77"/>
        <v>31</v>
      </c>
      <c r="Z202" s="31">
        <f t="shared" si="78"/>
        <v>74</v>
      </c>
      <c r="AA202" s="32">
        <f t="shared" si="79"/>
        <v>0</v>
      </c>
      <c r="AB202" s="31">
        <f t="shared" si="80"/>
        <v>66</v>
      </c>
      <c r="AC202" s="28"/>
    </row>
    <row r="203" spans="2:29">
      <c r="B203" s="24">
        <f t="shared" si="70"/>
        <v>6</v>
      </c>
      <c r="C203" s="24">
        <f t="shared" si="70"/>
        <v>3</v>
      </c>
      <c r="D203" s="18" t="str">
        <f t="shared" si="70"/>
        <v>K6182</v>
      </c>
      <c r="E203" s="18" t="str">
        <f t="shared" si="70"/>
        <v>中心静脈注射用植込型カテーテル設置（頭頸部その他）</v>
      </c>
      <c r="F203" s="25" t="str">
        <f t="shared" si="71"/>
        <v>－</v>
      </c>
      <c r="G203" s="26" t="str">
        <f t="shared" si="72"/>
        <v>－</v>
      </c>
      <c r="H203" s="26" t="str">
        <f t="shared" si="73"/>
        <v>－</v>
      </c>
      <c r="I203" s="27" t="str">
        <f t="shared" si="74"/>
        <v>－</v>
      </c>
      <c r="J203" s="26" t="str">
        <f t="shared" si="75"/>
        <v>－</v>
      </c>
      <c r="K203" s="28"/>
      <c r="N203" s="24">
        <v>6</v>
      </c>
      <c r="O203" s="24">
        <v>3</v>
      </c>
      <c r="P203" s="20" t="s">
        <v>227</v>
      </c>
      <c r="Q203" s="20" t="s">
        <v>228</v>
      </c>
      <c r="R203" s="29">
        <v>1</v>
      </c>
      <c r="S203" s="30">
        <f t="shared" si="76"/>
        <v>1</v>
      </c>
      <c r="T203" s="29">
        <v>0</v>
      </c>
      <c r="U203" s="29">
        <v>77</v>
      </c>
      <c r="V203" s="29">
        <v>17</v>
      </c>
      <c r="W203" s="29">
        <v>0</v>
      </c>
      <c r="X203" s="29">
        <v>80</v>
      </c>
      <c r="Y203" s="31">
        <f t="shared" si="77"/>
        <v>77</v>
      </c>
      <c r="Z203" s="31">
        <f t="shared" si="78"/>
        <v>17</v>
      </c>
      <c r="AA203" s="32">
        <f t="shared" si="79"/>
        <v>0</v>
      </c>
      <c r="AB203" s="31">
        <f t="shared" si="80"/>
        <v>80</v>
      </c>
      <c r="AC203" s="28"/>
    </row>
    <row r="204" spans="2:29" ht="27">
      <c r="B204" s="24">
        <f t="shared" si="70"/>
        <v>7</v>
      </c>
      <c r="C204" s="24">
        <f t="shared" si="70"/>
        <v>3</v>
      </c>
      <c r="D204" s="18" t="str">
        <f t="shared" si="70"/>
        <v>K664</v>
      </c>
      <c r="E204" s="18" t="str">
        <f t="shared" si="70"/>
        <v>胃瘻造設術（経皮的内視鏡下胃瘻造設術、腹腔鏡下胃瘻造設術を含む）</v>
      </c>
      <c r="F204" s="25" t="str">
        <f t="shared" si="71"/>
        <v>－</v>
      </c>
      <c r="G204" s="26" t="str">
        <f t="shared" si="72"/>
        <v>－</v>
      </c>
      <c r="H204" s="26" t="str">
        <f t="shared" si="73"/>
        <v>－</v>
      </c>
      <c r="I204" s="27" t="str">
        <f t="shared" si="74"/>
        <v>－</v>
      </c>
      <c r="J204" s="26" t="str">
        <f t="shared" si="75"/>
        <v>－</v>
      </c>
      <c r="K204" s="28"/>
      <c r="N204" s="24">
        <v>7</v>
      </c>
      <c r="O204" s="24">
        <v>3</v>
      </c>
      <c r="P204" s="20" t="s">
        <v>229</v>
      </c>
      <c r="Q204" s="20" t="s">
        <v>230</v>
      </c>
      <c r="R204" s="29">
        <v>1</v>
      </c>
      <c r="S204" s="30">
        <f t="shared" si="76"/>
        <v>1</v>
      </c>
      <c r="T204" s="29">
        <v>0</v>
      </c>
      <c r="U204" s="29">
        <v>24</v>
      </c>
      <c r="V204" s="29">
        <v>20</v>
      </c>
      <c r="W204" s="29">
        <v>0</v>
      </c>
      <c r="X204" s="29">
        <v>89</v>
      </c>
      <c r="Y204" s="31">
        <f t="shared" si="77"/>
        <v>24</v>
      </c>
      <c r="Z204" s="31">
        <f t="shared" si="78"/>
        <v>20</v>
      </c>
      <c r="AA204" s="32">
        <f t="shared" si="79"/>
        <v>0</v>
      </c>
      <c r="AB204" s="31">
        <f t="shared" si="80"/>
        <v>89</v>
      </c>
      <c r="AC204" s="28"/>
    </row>
    <row r="205" spans="2:29">
      <c r="B205" s="24">
        <f t="shared" si="70"/>
        <v>8</v>
      </c>
      <c r="C205" s="24">
        <f t="shared" si="70"/>
        <v>3</v>
      </c>
      <c r="D205" s="18" t="str">
        <f t="shared" si="70"/>
        <v>K6871</v>
      </c>
      <c r="E205" s="18" t="str">
        <f t="shared" si="70"/>
        <v>内視鏡的乳頭切開術（乳頭括約筋切開のみ）</v>
      </c>
      <c r="F205" s="25" t="str">
        <f t="shared" si="71"/>
        <v>－</v>
      </c>
      <c r="G205" s="26" t="str">
        <f t="shared" si="72"/>
        <v>－</v>
      </c>
      <c r="H205" s="26" t="str">
        <f t="shared" si="73"/>
        <v>－</v>
      </c>
      <c r="I205" s="27" t="str">
        <f t="shared" si="74"/>
        <v>－</v>
      </c>
      <c r="J205" s="26" t="str">
        <f t="shared" si="75"/>
        <v>－</v>
      </c>
      <c r="K205" s="28"/>
      <c r="N205" s="24">
        <v>8</v>
      </c>
      <c r="O205" s="24">
        <v>3</v>
      </c>
      <c r="P205" s="20" t="s">
        <v>231</v>
      </c>
      <c r="Q205" s="20" t="s">
        <v>232</v>
      </c>
      <c r="R205" s="29">
        <v>1</v>
      </c>
      <c r="S205" s="30">
        <f t="shared" si="76"/>
        <v>1</v>
      </c>
      <c r="T205" s="29">
        <v>0</v>
      </c>
      <c r="U205" s="29">
        <v>89</v>
      </c>
      <c r="V205" s="29">
        <v>44</v>
      </c>
      <c r="W205" s="29">
        <v>1</v>
      </c>
      <c r="X205" s="29">
        <v>83</v>
      </c>
      <c r="Y205" s="31">
        <f t="shared" si="77"/>
        <v>89</v>
      </c>
      <c r="Z205" s="31">
        <f t="shared" si="78"/>
        <v>44</v>
      </c>
      <c r="AA205" s="32">
        <f t="shared" si="79"/>
        <v>1</v>
      </c>
      <c r="AB205" s="31">
        <f t="shared" si="80"/>
        <v>83</v>
      </c>
      <c r="AC205" s="28"/>
    </row>
    <row r="206" spans="2:29">
      <c r="B206" s="24">
        <f t="shared" si="70"/>
        <v>9</v>
      </c>
      <c r="C206" s="24">
        <f t="shared" si="70"/>
        <v>3</v>
      </c>
      <c r="D206" s="18" t="str">
        <f t="shared" si="70"/>
        <v>K7212</v>
      </c>
      <c r="E206" s="18" t="str">
        <f t="shared" si="70"/>
        <v>内視鏡的大腸ポリープ・粘膜切除術（長径２ｃｍ以上）</v>
      </c>
      <c r="F206" s="25" t="str">
        <f t="shared" si="71"/>
        <v>－</v>
      </c>
      <c r="G206" s="26" t="str">
        <f t="shared" si="72"/>
        <v>－</v>
      </c>
      <c r="H206" s="26" t="str">
        <f t="shared" si="73"/>
        <v>－</v>
      </c>
      <c r="I206" s="27" t="str">
        <f t="shared" si="74"/>
        <v>－</v>
      </c>
      <c r="J206" s="26" t="str">
        <f t="shared" si="75"/>
        <v>－</v>
      </c>
      <c r="K206" s="28"/>
      <c r="N206" s="24">
        <v>9</v>
      </c>
      <c r="O206" s="24">
        <v>3</v>
      </c>
      <c r="P206" s="20" t="s">
        <v>233</v>
      </c>
      <c r="Q206" s="20" t="s">
        <v>234</v>
      </c>
      <c r="R206" s="29">
        <v>1</v>
      </c>
      <c r="S206" s="30">
        <f t="shared" si="76"/>
        <v>1</v>
      </c>
      <c r="T206" s="29">
        <v>0</v>
      </c>
      <c r="U206" s="29">
        <v>4</v>
      </c>
      <c r="V206" s="29">
        <v>34</v>
      </c>
      <c r="W206" s="29">
        <v>1</v>
      </c>
      <c r="X206" s="29">
        <v>66</v>
      </c>
      <c r="Y206" s="31">
        <f t="shared" si="77"/>
        <v>4</v>
      </c>
      <c r="Z206" s="31">
        <f t="shared" si="78"/>
        <v>34</v>
      </c>
      <c r="AA206" s="32">
        <f t="shared" si="79"/>
        <v>1</v>
      </c>
      <c r="AB206" s="31">
        <f t="shared" si="80"/>
        <v>66</v>
      </c>
      <c r="AC206" s="28"/>
    </row>
    <row r="208" spans="2:29">
      <c r="B208" s="33"/>
      <c r="C208" s="34"/>
      <c r="D208" s="34"/>
      <c r="E208" s="34"/>
      <c r="F208" s="34"/>
      <c r="G208" s="34"/>
      <c r="H208" s="34"/>
      <c r="I208" s="34"/>
      <c r="J208" s="34"/>
      <c r="K208" s="35"/>
    </row>
    <row r="209" spans="2:11">
      <c r="B209" s="36"/>
      <c r="C209" s="37"/>
      <c r="D209" s="37"/>
      <c r="E209" s="37"/>
      <c r="F209" s="37"/>
      <c r="G209" s="37"/>
      <c r="H209" s="37"/>
      <c r="I209" s="37"/>
      <c r="J209" s="37"/>
      <c r="K209" s="38"/>
    </row>
    <row r="210" spans="2:11">
      <c r="B210" s="36"/>
      <c r="C210" s="37"/>
      <c r="D210" s="37"/>
      <c r="E210" s="37"/>
      <c r="F210" s="37"/>
      <c r="G210" s="37"/>
      <c r="H210" s="37"/>
      <c r="I210" s="37"/>
      <c r="J210" s="37"/>
      <c r="K210" s="38"/>
    </row>
    <row r="211" spans="2:11">
      <c r="B211" s="36"/>
      <c r="C211" s="37"/>
      <c r="D211" s="37"/>
      <c r="E211" s="37"/>
      <c r="F211" s="37"/>
      <c r="G211" s="37"/>
      <c r="H211" s="37"/>
      <c r="I211" s="37"/>
      <c r="J211" s="37"/>
      <c r="K211" s="38"/>
    </row>
    <row r="212" spans="2:11">
      <c r="B212" s="36"/>
      <c r="C212" s="37"/>
      <c r="D212" s="37"/>
      <c r="E212" s="37"/>
      <c r="F212" s="37"/>
      <c r="G212" s="37"/>
      <c r="H212" s="37"/>
      <c r="I212" s="37"/>
      <c r="J212" s="37"/>
      <c r="K212" s="38"/>
    </row>
    <row r="213" spans="2:11">
      <c r="B213" s="39"/>
      <c r="C213" s="40"/>
      <c r="D213" s="40"/>
      <c r="E213" s="40"/>
      <c r="F213" s="40"/>
      <c r="G213" s="40"/>
      <c r="H213" s="40"/>
      <c r="I213" s="40"/>
      <c r="J213" s="40"/>
      <c r="K213" s="41"/>
    </row>
  </sheetData>
  <mergeCells count="11">
    <mergeCell ref="B128:K133"/>
    <mergeCell ref="B150:K155"/>
    <mergeCell ref="B167:K172"/>
    <mergeCell ref="B188:K193"/>
    <mergeCell ref="B208:K213"/>
    <mergeCell ref="B21:K26"/>
    <mergeCell ref="B37:K42"/>
    <mergeCell ref="B53:K58"/>
    <mergeCell ref="B70:K75"/>
    <mergeCell ref="B84:K89"/>
    <mergeCell ref="B101:K106"/>
  </mergeCells>
  <phoneticPr fontId="3"/>
  <pageMargins left="0.78125" right="0.78125" top="0.98958333333333337" bottom="0.98958333333333337" header="0.52083333333333337" footer="0.52083333333333337"/>
  <pageSetup paperSize="9" orientation="landscape" useFirstPageNumber="1" r:id="rId1"/>
  <headerFooter>
    <oddHeader>&amp;L&amp;F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6_手術TOP5</vt:lpstr>
      <vt:lpstr>'6_手術TOP5'!Print_Area</vt:lpstr>
      <vt:lpstr>'6_手術TOP5'!Print_Titles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inchou</dc:creator>
  <cp:lastModifiedBy>inchou</cp:lastModifiedBy>
  <dcterms:created xsi:type="dcterms:W3CDTF">2018-09-28T04:08:37Z</dcterms:created>
  <dcterms:modified xsi:type="dcterms:W3CDTF">2018-09-28T04:09:07Z</dcterms:modified>
</cp:coreProperties>
</file>